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BF4BEF70-D33C-4E5C-A3DC-41108D6F9A1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M_TT13_2021_gốc" sheetId="3" state="hidden" r:id="rId1"/>
    <sheet name="NC_TT13_2021" sheetId="4" r:id="rId2"/>
    <sheet name="Danh mục" sheetId="8" state="hidden" r:id="rId3"/>
    <sheet name="Table 1" sheetId="1" state="hidden" r:id="rId4"/>
  </sheets>
  <externalReferences>
    <externalReference r:id="rId5"/>
    <externalReference r:id="rId6"/>
    <externalReference r:id="rId7"/>
  </externalReferences>
  <definedNames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Fill" hidden="1">#REF!</definedName>
    <definedName name="_xlnm._FilterDatabase" localSheetId="0" hidden="1">CM_TT13_2021_gốc!$A$8:$L$904</definedName>
    <definedName name="_xlnm._FilterDatabase" localSheetId="2" hidden="1">'Danh mục'!$A$1:$J$685</definedName>
    <definedName name="_xlnm._FilterDatabase" localSheetId="1" hidden="1">NC_TT13_2021!$A$4:$WVN$64</definedName>
    <definedName name="_xlnm._FilterDatabase" localSheetId="3" hidden="1">'Table 1'!$A$4:$K$900</definedName>
    <definedName name="_Key1" hidden="1">#REF!</definedName>
    <definedName name="_Key2" hidden="1">#REF!</definedName>
    <definedName name="_list">INDIRECT([1]Ts!#REF!)</definedName>
    <definedName name="_Nii2">'[2]Nhan cong'!$M$35</definedName>
    <definedName name="_Nii3">'[2]Nhan cong'!$M$38</definedName>
    <definedName name="_Nii4">'[2]Nhan cong'!$M$42</definedName>
    <definedName name="_Nii5">'[2]Nhan cong'!$M$46</definedName>
    <definedName name="_Nii6">'[2]Nhan cong'!$M$49</definedName>
    <definedName name="_Nii7">'[2]Nhan cong'!$M$50</definedName>
    <definedName name="_Order1" hidden="1">255</definedName>
    <definedName name="_Order2" hidden="1">255</definedName>
    <definedName name="_Sort" hidden="1">#REF!</definedName>
    <definedName name="_TSR04">#REF!</definedName>
    <definedName name="aaaaaa" hidden="1">{"Offgrid",#N/A,FALSE,"OFFGRID";"Region",#N/A,FALSE,"REGION";"Offgrid -2",#N/A,FALSE,"OFFGRID";"WTP",#N/A,FALSE,"WTP";"WTP -2",#N/A,FALSE,"WTP";"Project",#N/A,FALSE,"PROJECT";"Summary -2",#N/A,FALSE,"SUMMARY"}</definedName>
    <definedName name="Actual">(PeriodInActual*('[1]Tien do TV'!$J1&gt;0))*PeriodInPlan</definedName>
    <definedName name="ActualBeyond">PeriodInActual*('[1]Tien do TV'!$J1&gt;0)</definedName>
    <definedName name="AprSun1">DATE(TheYear,4,1)-WEEKDAY(DATE(TheYear,4,1))+1</definedName>
    <definedName name="asssss" hidden="1">{"'Sheet1'!$L$16"}</definedName>
    <definedName name="AugSun1">DATE(TheYear,8,1)-WEEKDAY(DATE(TheYear,8,1))+1</definedName>
    <definedName name="baocao_">[1]Ts!#REF!</definedName>
    <definedName name="bbbb" hidden="1">{"Offgrid",#N/A,FALSE,"OFFGRID";"Region",#N/A,FALSE,"REGION";"Offgrid -2",#N/A,FALSE,"OFFGRID";"WTP",#N/A,FALSE,"WTP";"WTP -2",#N/A,FALSE,"WTP";"Project",#N/A,FALSE,"PROJECT";"Summary -2",#N/A,FALSE,"SUMMARY"}</definedName>
    <definedName name="BTK">[1]Ts!#REF!</definedName>
    <definedName name="ccc" hidden="1">{"'Sheet1'!$L$16"}</definedName>
    <definedName name="CCT">[1]Ts!#REF!</definedName>
    <definedName name="CF_TDGDD">[1]Config!$C$101</definedName>
    <definedName name="CPDP_CP1">'[1]CP Du phong'!$C$9</definedName>
    <definedName name="CPDP_GDP1">'[1]CP Du phong'!$D$45</definedName>
    <definedName name="CPDP_PS1">'[1]CP Du phong'!$C$13</definedName>
    <definedName name="CPMS">'[1]THCP thiet bi'!$D$6</definedName>
    <definedName name="CPMTCgld">IF('[1]THCP Lap dat'!D1=0,"C+CLM",IF('[1]THCP Lap dat'!$D$12&lt;&gt;0,IF('[1]THCP Lap dat'!E1&lt;&gt;0,"C*"&amp;'[1]THCP Lap dat'!D1&amp;"*"&amp;'[1]THCP Lap dat'!E1&amp;"+CLM","C*"&amp;'[1]THCP Lap dat'!D1&amp;"+CLM"),IF('[1]THCP Lap dat'!E1&lt;&gt;0,"C*"&amp;'[1]THCP Lap dat'!D1&amp;"*"&amp;'[1]THCP Lap dat'!E1,"C*"&amp;'[1]THCP Lap dat'!D1)))</definedName>
    <definedName name="CPMTCgxd">IF('[1]THCP xay dung'!D1=0,"C+CLM",IF('[1]THCP xay dung'!$D$12&lt;&gt;0,IF('[1]THCP xay dung'!E1&lt;&gt;0,"C*"&amp;'[1]THCP xay dung'!D1&amp;"*"&amp;'[1]THCP xay dung'!E1&amp;"+CLM","C*"&amp;'[1]THCP xay dung'!D1&amp;"+CLM"),IF('[1]THCP xay dung'!E1&lt;&gt;0,"C*"&amp;'[1]THCP xay dung'!D1&amp;"*"&amp;'[1]THCP xay dung'!E1,"C*"&amp;'[1]THCP xay dung'!D1)))</definedName>
    <definedName name="CPNCgld">IF('[1]THCP Lap dat'!D1=0,"B+CLNC",IF('[1]THCP Lap dat'!$D$10&lt;&gt;0,IF('[1]THCP Lap dat'!E1&lt;&gt;0,"B*"&amp;'[1]THCP Lap dat'!D1&amp;"*"&amp;'[1]THCP Lap dat'!E1&amp;"+CLNC","B*"&amp;'[1]THCP Lap dat'!D1&amp;"+CLNC"),IF('[1]THCP Lap dat'!E1&lt;&gt;0,"B*"&amp;'[1]THCP Lap dat'!D1&amp;"*"&amp;'[1]THCP Lap dat'!E1,"B*"&amp;'[1]THCP Lap dat'!D1)))</definedName>
    <definedName name="CPNCgxd">IF('[1]THCP xay dung'!D1=0,"B+CLNC",IF('[1]THCP xay dung'!$D$10&lt;&gt;0,IF('[1]THCP xay dung'!E1&lt;&gt;0,"B*"&amp;'[1]THCP xay dung'!D1&amp;"*"&amp;'[1]THCP xay dung'!E1&amp;"+CLNC","B*"&amp;'[1]THCP xay dung'!D1&amp;"+CLNC"),IF('[1]THCP xay dung'!E1&lt;&gt;0,"B*"&amp;'[1]THCP xay dung'!D1&amp;"*"&amp;'[1]THCP xay dung'!E1,"B*"&amp;'[1]THCP xay dung'!D1)))</definedName>
    <definedName name="CPVLgld">IF('[1]THCP Lap dat'!D1=0,"A+CLVL",IF('[1]THCP Lap dat'!B1048571=0,"A*"&amp;'[1]THCP Lap dat'!D1,"(A + CLVL) * "&amp;'[1]THCP Lap dat'!D1))</definedName>
    <definedName name="dddddd" hidden="1">{"Offgrid",#N/A,FALSE,"OFFGRID";"Region",#N/A,FALSE,"REGION";"Offgrid -2",#N/A,FALSE,"OFFGRID";"WTP",#N/A,FALSE,"WTP";"WTP -2",#N/A,FALSE,"WTP";"Project",#N/A,FALSE,"PROJECT";"Summary -2",#N/A,FALSE,"SUMMARY"}</definedName>
    <definedName name="DecSun1">DATE(TheYear,12,1)-WEEKDAY(DATE(TheYear,12,1))+1</definedName>
    <definedName name="dien">[1]Ts!$N$36</definedName>
    <definedName name="diezel">[1]Ts!$N$35</definedName>
    <definedName name="dochai">[2]Ts!$C$12</definedName>
    <definedName name="DphoM2Bung.2b">'[2]Nhan cong'!$M$332</definedName>
    <definedName name="DphoM2Bung.4b">'[2]Nhan cong'!$M$334</definedName>
    <definedName name="DphoMtr.21s">'[2]Nhan cong'!$M$216</definedName>
    <definedName name="DphoMtr.31s">'[2]Nhan cong'!$M$218</definedName>
    <definedName name="DphoMtr.42s">'[2]Nhan cong'!$M$221</definedName>
    <definedName name="DtrCuocPhun.4b">'[2]Nhan cong'!$M$329</definedName>
    <definedName name="DtrHutCuoc300.2s">'[2]Nhan cong'!$M$264</definedName>
    <definedName name="FebSun1">DATE(TheYear,2,1)-WEEKDAY(DATE(TheYear,2,1))+1</definedName>
    <definedName name="FiLL" hidden="1">#REF!</definedName>
    <definedName name="flist">[1]Ts!#REF!:INDEX([1]Ts!#REF!,COUNTIF([1]Ts!#REF!,"?*"))</definedName>
    <definedName name="GCMXD_CPKG">'[1]Gia ca may XD'!#REF!</definedName>
    <definedName name="GCMXD_CPKHG">'[1]Gia ca may XD'!#REF!</definedName>
    <definedName name="GCMXD_CPNLDC">'[1]Gia ca may XD'!#REF!</definedName>
    <definedName name="GCMXD_CPNLG">'[1]Gia ca may XD'!#REF!</definedName>
    <definedName name="GCMXD_CPSCG">'[1]Gia ca may XD'!#REF!</definedName>
    <definedName name="GCMXD_CPTLDC">'[1]Gia ca may XD'!#REF!</definedName>
    <definedName name="GCMXD_CPTLG">'[1]Gia ca may XD'!#REF!</definedName>
    <definedName name="GCMXD_GCMDC">'[1]Gia ca may XD'!#REF!</definedName>
    <definedName name="GCMXD_GCMG">'[1]Gia ca may XD'!#REF!</definedName>
    <definedName name="GCMXD_HSDCNG">'[1]Gia ca may XD'!#REF!</definedName>
    <definedName name="GCMXD_HSDCNL">'[1]Gia ca may XD'!#REF!</definedName>
    <definedName name="GCMXD_HSDCTL">'[1]Gia ca may XD'!#REF!</definedName>
    <definedName name="GCMXD_NGDC">'[1]Gia ca may XD'!#REF!</definedName>
    <definedName name="GCMXD_NGG">'[1]Gia ca may XD'!#REF!</definedName>
    <definedName name="GKS">[1]Ts!#REF!</definedName>
    <definedName name="GLDtt">'[1]THDT goi thau TB'!$F$10</definedName>
    <definedName name="GMXD_cot33">'[1]Gia ca may XD'!#REF!</definedName>
    <definedName name="GTBtt">'[1]Tong hop kinh phi'!$F$9</definedName>
    <definedName name="GTBtt_Ts">[1]Ts!#REF!</definedName>
    <definedName name="GTTB">[1]Ts!#REF!</definedName>
    <definedName name="GTTC">[1]Ts!#REF!</definedName>
    <definedName name="GTTV">[1]Ts!#REF!</definedName>
    <definedName name="GXDtt">'[1]Tong hop kinh phi'!$F$8</definedName>
    <definedName name="GXDtt_Ts">[1]Ts!#REF!</definedName>
    <definedName name="h" hidden="1">{"'Sheet1'!$L$16"}</definedName>
    <definedName name="hhhhhu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anSun1">DATE(TheYear,1,1)-WEEKDAY(DATE(TheYear,1,1))+1</definedName>
    <definedName name="JulSun1">DATE(TheYear,7,1)-WEEKDAY(DATE(TheYear,7,1))+1</definedName>
    <definedName name="JunSun1">DATE(TheYear,6,1)-WEEKDAY(DATE(TheYear,6,1))+1</definedName>
    <definedName name="k" hidden="1">{"Offgrid",#N/A,FALSE,"OFFGRID";"Region",#N/A,FALSE,"REGION";"Offgrid -2",#N/A,FALSE,"OFFGRID";"WTP",#N/A,FALSE,"WTP";"WTP -2",#N/A,FALSE,"WTP";"Project",#N/A,FALSE,"PROJECT";"Summary -2",#N/A,FALSE,"SUMMARY"}</definedName>
    <definedName name="khoantructiep">[2]Ts!$C$8</definedName>
    <definedName name="KhongOndinhSX">[2]Ts!$C$9</definedName>
    <definedName name="khuvuc">[2]Ts!$C$10</definedName>
    <definedName name="LoaiCongTrinh">[1]Ts!#REF!</definedName>
    <definedName name="LTTC">[2]Ts!$C$4</definedName>
    <definedName name="LTTV">[2]Ts!$C$5</definedName>
    <definedName name="luongphu">[2]Ts!$C$7</definedName>
    <definedName name="luudong">[2]Ts!$C$6</definedName>
    <definedName name="Lx.1165">'[2]Nhan cong'!$M$120</definedName>
    <definedName name="Lx.125">'[2]Nhan cong'!$M$125</definedName>
    <definedName name="Lx.135">'[2]Nhan cong'!$M$110</definedName>
    <definedName name="Lx.140">'[2]Nhan cong'!$M$130</definedName>
    <definedName name="Lx.150">'[2]Nhan cong'!$M$135</definedName>
    <definedName name="Lx.175">'[2]Nhan cong'!$M$115</definedName>
    <definedName name="Lx.2165">'[2]Nhan cong'!$M$121</definedName>
    <definedName name="Lx.235">'[2]Nhan cong'!$M$111</definedName>
    <definedName name="Lx.275">'[2]Nhan cong'!$M$116</definedName>
    <definedName name="Lx.3165">'[2]Nhan cong'!$M$122</definedName>
    <definedName name="Lx.325">'[2]Nhan cong'!$M$127</definedName>
    <definedName name="Lx.335">'[2]Nhan cong'!$M$112</definedName>
    <definedName name="Lx.340">'[2]Nhan cong'!$M$132</definedName>
    <definedName name="Lx.350">'[2]Nhan cong'!$M$137</definedName>
    <definedName name="Lx.375">'[2]Nhan cong'!$M$117</definedName>
    <definedName name="Lx.450">'[2]Nhan cong'!$M$138</definedName>
    <definedName name="M2KtvCuoc1.4s">'[2]Nhan cong'!$M$269</definedName>
    <definedName name="M2KtvCuoc1.6s">'[2]Nhan cong'!$M$271</definedName>
    <definedName name="M3KtvCuoc2.4s">'[2]Nhan cong'!$M$276</definedName>
    <definedName name="M3KtvCuoc2.6s">'[2]Nhan cong'!$M$278</definedName>
    <definedName name="MarSun1">DATE(TheYear,3,1)-WEEKDAY(DATE(TheYear,3,1))+1</definedName>
    <definedName name="MaySun1">DATE(TheYear,5,1)-WEEKDAY(DATE(TheYear,5,1))+1</definedName>
    <definedName name="mazut">#REF!</definedName>
    <definedName name="Mtr.3s">'[2]Nhan cong'!$M$257</definedName>
    <definedName name="Mtr.4s">'[2]Nhan cong'!$M$258</definedName>
    <definedName name="Mtr.6s">'[2]Nhan cong'!$M$260</definedName>
    <definedName name="MtrTtrCuocPhun.4b">'[2]Nhan cong'!$M$323</definedName>
    <definedName name="N204TMDvs">'[2]Nhan cong'!$M$288</definedName>
    <definedName name="N204TTvs">'[2]Nhan cong'!$M$293</definedName>
    <definedName name="N304TMDvb">'[2]Nhan cong'!$M$360</definedName>
    <definedName name="N304TMDvs">'[2]Nhan cong'!$M$289</definedName>
    <definedName name="N304TTvb">'[2]Nhan cong'!$M$365</definedName>
    <definedName name="N304TTvs">'[2]Nhan cong'!$M$294</definedName>
    <definedName name="N404TMDvb">'[2]Nhan cong'!$M$361</definedName>
    <definedName name="N404TMDvs">'[2]Nhan cong'!$M$290</definedName>
    <definedName name="N404TTvb">'[2]Nhan cong'!$M$366</definedName>
    <definedName name="N404TTvs">'[2]Nhan cong'!$M$295</definedName>
    <definedName name="NovSun1">DATE(TheYear,11,1)-WEEKDAY(DATE(TheYear,11,1))+1</definedName>
    <definedName name="OctSun1">DATE(TheYear,10,1)-WEEKDAY(DATE(TheYear,10,1))+1</definedName>
    <definedName name="PercentComplete">PercentCompleteBeyond*PeriodInPlan</definedName>
    <definedName name="PercentCompleteBeyond">('[1]Tien do TV'!A$7=MEDIAN('[1]Tien do TV'!A$7,'[1]Tien do TV'!$J1,'[1]Tien do TV'!$J1+'[1]Tien do TV'!$K1)*('[1]Tien do TV'!$J1&gt;0))*(('[1]Tien do TV'!A$7&lt;(INT('[1]Tien do TV'!$J1+'[1]Tien do TV'!$K1*'[1]Tien do TV'!$L1)))+('[1]Tien do TV'!A$7='[1]Tien do TV'!$J1))*('[1]Tien do TV'!$L1&gt;0)</definedName>
    <definedName name="period_selected">'[1]Tien do TV'!$P$1</definedName>
    <definedName name="PeriodInActual">'[1]Tien do TV'!A$7=MEDIAN('[1]Tien do TV'!A$7,'[1]Tien do TV'!$J1,'[1]Tien do TV'!$J1+'[1]Tien do TV'!$K1-1)</definedName>
    <definedName name="PeriodInPlan">'[1]Tien do TV'!A$7=MEDIAN('[1]Tien do TV'!A$7,'[1]Tien do TV'!$F1,'[1]Tien do TV'!$F1+'[1]Tien do TV'!$G1-1)</definedName>
    <definedName name="Plan">PeriodInPlan*('[1]Tien do TV'!$F1&gt;0)</definedName>
    <definedName name="_xlnm.Print_Area" localSheetId="2">'Danh mục'!$A$1:$F$616</definedName>
    <definedName name="_xlnm.Print_Area" localSheetId="1">NC_TT13_2021!$A$1:$K$64</definedName>
    <definedName name="QHĐT">[1]DMTL!$AB$286</definedName>
    <definedName name="SepSun1">DATE(TheYear,9,1)-WEEKDAY(DATE(TheYear,9,1))+1</definedName>
    <definedName name="ssssssss" hidden="1">{"Offgrid",#N/A,FALSE,"OFFGRID";"Region",#N/A,FALSE,"REGION";"Offgrid -2",#N/A,FALSE,"OFFGRID";"WTP",#N/A,FALSE,"WTP";"WTP -2",#N/A,FALSE,"WTP";"Project",#N/A,FALSE,"PROJECT";"Summary -2",#N/A,FALSE,"SUMMARY"}</definedName>
    <definedName name="TBTT">[1]DMTL!$Q$40</definedName>
    <definedName name="THCP_NC">'[1]THCP xay dung'!$D$15</definedName>
    <definedName name="TheYear">[2]Calendar!$Z$2</definedName>
    <definedName name="THLD_G">'[1]THCP Lap dat'!$D$25</definedName>
    <definedName name="THLD_GLD">'[1]THCP Lap dat'!$D$27</definedName>
    <definedName name="THLD_GTGT">'[1]THCP Lap dat'!$D$26</definedName>
    <definedName name="Tholan.204">'[2]Nhan cong'!$M$100</definedName>
    <definedName name="TholanC1.12">'[2]Nhan cong'!$M$104</definedName>
    <definedName name="thuhut">[2]Ts!$C$11</definedName>
    <definedName name="ThuyThu.24ds">'[2]Nhan cong'!$M$173</definedName>
    <definedName name="ThuyThu.24ns">'[2]Nhan cong'!$M$178</definedName>
    <definedName name="ThuyThu.2b">'[2]Nhan cong'!$M$146</definedName>
    <definedName name="ThuyThu.34ds">'[2]Nhan cong'!$M$174</definedName>
    <definedName name="ThuyThu.44ds">'[2]Nhan cong'!$M$175</definedName>
    <definedName name="TmayTdien.2ds">'[2]Nhan cong'!$M$184</definedName>
    <definedName name="TmayTdien.3ds">'[2]Nhan cong'!$M$185</definedName>
    <definedName name="TmayTdien.4ds">'[2]Nhan cong'!$M$186</definedName>
    <definedName name="TMDT">[1]DMTL!$Q$38</definedName>
    <definedName name="TMĐT">[1]DMTL!$L$4</definedName>
    <definedName name="TMDT_CPTB">[1]Ts!#REF!</definedName>
    <definedName name="TMDT_CPXD">[1]Ts!#REF!</definedName>
    <definedName name="Tp2KtvHutBung.4b">'[2]Nhan cong'!$M$340</definedName>
    <definedName name="Tp2M2.21s">'[2]Nhan cong'!$M$225</definedName>
    <definedName name="Tp2M2.31s">'[2]Nhan cong'!$M$227</definedName>
    <definedName name="Tp3KtvHutBung.4b">'[2]Nhan cong'!$M$345</definedName>
    <definedName name="TS_HS_VL1">[1]Ts!#REF!</definedName>
    <definedName name="Ttr.11s">'[2]Nhan cong'!$M$205</definedName>
    <definedName name="Ttr.21s">'[2]Nhan cong'!$M$207</definedName>
    <definedName name="Ttr.22s">'[2]Nhan cong'!$M$208</definedName>
    <definedName name="Ttr.31s">'[2]Nhan cong'!$M$209</definedName>
    <definedName name="Ttr.32s">'[2]Nhan cong'!$M$210</definedName>
    <definedName name="Ttr.41s">'[2]Nhan cong'!$M$211</definedName>
    <definedName name="Ttr.42s">'[2]Nhan cong'!$M$212</definedName>
    <definedName name="TTrHut150.1s">'[2]Nhan cong'!$M$246</definedName>
    <definedName name="TTrHut300.1s">'[2]Nhan cong'!$M$249</definedName>
    <definedName name="TTrHutCuoc300.2s">'[2]Nhan cong'!$M$253</definedName>
    <definedName name="TTrHutCuoc800.2b">'[2]Nhan cong'!$M$318</definedName>
    <definedName name="vvvvvvv" hidden="1">{#N/A,#N/A,FALSE,"Chi tiÆt"}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wwwwww" hidden="1">{"Offgrid",#N/A,FALSE,"OFFGRID";"Region",#N/A,FALSE,"REGION";"Offgrid -2",#N/A,FALSE,"OFFGRID";"WTP",#N/A,FALSE,"WTP";"WTP -2",#N/A,FALSE,"WTP";"Project",#N/A,FALSE,"PROJECT";"Summary -2",#N/A,FALSE,"SUMMARY"}</definedName>
    <definedName name="xang">[1]Ts!$N$34</definedName>
    <definedName name="XDTT">[1]DMTL!$Q$39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J6" i="4" s="1"/>
  <c r="E6" i="4"/>
  <c r="H7" i="4" s="1"/>
  <c r="F6" i="4"/>
  <c r="I5" i="4" s="1"/>
  <c r="G4" i="4"/>
  <c r="J4" i="4" s="1"/>
  <c r="F4" i="4"/>
  <c r="I4" i="4" s="1"/>
  <c r="E4" i="4"/>
  <c r="H4" i="4" s="1"/>
  <c r="I6" i="4" l="1"/>
  <c r="H6" i="4"/>
  <c r="F30" i="4"/>
  <c r="I31" i="4" s="1"/>
  <c r="E30" i="4"/>
  <c r="E45" i="4" s="1"/>
  <c r="I685" i="8"/>
  <c r="H685" i="8"/>
  <c r="H684" i="8"/>
  <c r="H683" i="8"/>
  <c r="H682" i="8"/>
  <c r="H681" i="8"/>
  <c r="I681" i="8" s="1"/>
  <c r="H680" i="8"/>
  <c r="I680" i="8" s="1"/>
  <c r="H679" i="8"/>
  <c r="I679" i="8" s="1"/>
  <c r="I678" i="8"/>
  <c r="H678" i="8"/>
  <c r="H677" i="8"/>
  <c r="I677" i="8" s="1"/>
  <c r="H676" i="8"/>
  <c r="I676" i="8" s="1"/>
  <c r="H675" i="8"/>
  <c r="H674" i="8"/>
  <c r="H673" i="8"/>
  <c r="I672" i="8"/>
  <c r="H672" i="8"/>
  <c r="I671" i="8"/>
  <c r="H671" i="8"/>
  <c r="H670" i="8"/>
  <c r="I670" i="8" s="1"/>
  <c r="I669" i="8"/>
  <c r="H669" i="8"/>
  <c r="H668" i="8"/>
  <c r="H667" i="8"/>
  <c r="I667" i="8" s="1"/>
  <c r="H666" i="8"/>
  <c r="I666" i="8" s="1"/>
  <c r="H665" i="8"/>
  <c r="I665" i="8" s="1"/>
  <c r="H664" i="8"/>
  <c r="I664" i="8" s="1"/>
  <c r="H663" i="8"/>
  <c r="I663" i="8" s="1"/>
  <c r="H662" i="8"/>
  <c r="H661" i="8"/>
  <c r="I661" i="8" s="1"/>
  <c r="H660" i="8"/>
  <c r="I660" i="8" s="1"/>
  <c r="H659" i="8"/>
  <c r="I659" i="8" s="1"/>
  <c r="I658" i="8"/>
  <c r="H658" i="8"/>
  <c r="H657" i="8"/>
  <c r="H656" i="8"/>
  <c r="H655" i="8"/>
  <c r="I655" i="8" s="1"/>
  <c r="H654" i="8"/>
  <c r="I654" i="8" s="1"/>
  <c r="H653" i="8"/>
  <c r="I653" i="8" s="1"/>
  <c r="H652" i="8"/>
  <c r="I652" i="8" s="1"/>
  <c r="H651" i="8"/>
  <c r="I651" i="8" s="1"/>
  <c r="H650" i="8"/>
  <c r="I650" i="8" s="1"/>
  <c r="H649" i="8"/>
  <c r="H648" i="8"/>
  <c r="I648" i="8" s="1"/>
  <c r="H647" i="8"/>
  <c r="I647" i="8" s="1"/>
  <c r="I646" i="8"/>
  <c r="H646" i="8"/>
  <c r="H645" i="8"/>
  <c r="I645" i="8" s="1"/>
  <c r="H644" i="8"/>
  <c r="I644" i="8" s="1"/>
  <c r="H643" i="8"/>
  <c r="I643" i="8" s="1"/>
  <c r="H642" i="8"/>
  <c r="I642" i="8" s="1"/>
  <c r="H641" i="8"/>
  <c r="H640" i="8"/>
  <c r="I640" i="8" s="1"/>
  <c r="H639" i="8"/>
  <c r="I639" i="8" s="1"/>
  <c r="H638" i="8"/>
  <c r="I638" i="8" s="1"/>
  <c r="H637" i="8"/>
  <c r="I637" i="8" s="1"/>
  <c r="H636" i="8"/>
  <c r="I636" i="8" s="1"/>
  <c r="H635" i="8"/>
  <c r="I635" i="8" s="1"/>
  <c r="H634" i="8"/>
  <c r="H633" i="8"/>
  <c r="I633" i="8" s="1"/>
  <c r="H632" i="8"/>
  <c r="I632" i="8" s="1"/>
  <c r="H631" i="8"/>
  <c r="I631" i="8" s="1"/>
  <c r="H630" i="8"/>
  <c r="I630" i="8" s="1"/>
  <c r="H629" i="8"/>
  <c r="I628" i="8"/>
  <c r="H628" i="8"/>
  <c r="I627" i="8"/>
  <c r="H627" i="8"/>
  <c r="I626" i="8"/>
  <c r="H626" i="8"/>
  <c r="H625" i="8"/>
  <c r="I625" i="8" s="1"/>
  <c r="H624" i="8"/>
  <c r="I624" i="8" s="1"/>
  <c r="H623" i="8"/>
  <c r="H622" i="8"/>
  <c r="I621" i="8"/>
  <c r="H621" i="8"/>
  <c r="I620" i="8"/>
  <c r="H620" i="8"/>
  <c r="H619" i="8"/>
  <c r="H618" i="8"/>
  <c r="I618" i="8" s="1"/>
  <c r="H617" i="8"/>
  <c r="I616" i="8"/>
  <c r="H616" i="8"/>
  <c r="H615" i="8"/>
  <c r="I615" i="8" s="1"/>
  <c r="H614" i="8"/>
  <c r="I614" i="8" s="1"/>
  <c r="H613" i="8"/>
  <c r="I613" i="8" s="1"/>
  <c r="H612" i="8"/>
  <c r="I612" i="8" s="1"/>
  <c r="H611" i="8"/>
  <c r="I611" i="8" s="1"/>
  <c r="H610" i="8"/>
  <c r="I610" i="8" s="1"/>
  <c r="H609" i="8"/>
  <c r="I609" i="8" s="1"/>
  <c r="I608" i="8"/>
  <c r="H608" i="8"/>
  <c r="I607" i="8"/>
  <c r="H607" i="8"/>
  <c r="I606" i="8"/>
  <c r="H606" i="8"/>
  <c r="H605" i="8"/>
  <c r="I605" i="8" s="1"/>
  <c r="H604" i="8"/>
  <c r="I604" i="8" s="1"/>
  <c r="H603" i="8"/>
  <c r="I603" i="8" s="1"/>
  <c r="I602" i="8"/>
  <c r="H602" i="8"/>
  <c r="H601" i="8"/>
  <c r="I601" i="8" s="1"/>
  <c r="I600" i="8"/>
  <c r="H600" i="8"/>
  <c r="H599" i="8"/>
  <c r="I599" i="8" s="1"/>
  <c r="H598" i="8"/>
  <c r="I598" i="8" s="1"/>
  <c r="I597" i="8"/>
  <c r="H597" i="8"/>
  <c r="I596" i="8"/>
  <c r="H596" i="8"/>
  <c r="H595" i="8"/>
  <c r="I595" i="8" s="1"/>
  <c r="I594" i="8"/>
  <c r="H594" i="8"/>
  <c r="I593" i="8"/>
  <c r="H593" i="8"/>
  <c r="H592" i="8"/>
  <c r="I592" i="8" s="1"/>
  <c r="H591" i="8"/>
  <c r="I591" i="8" s="1"/>
  <c r="H590" i="8"/>
  <c r="I590" i="8" s="1"/>
  <c r="H589" i="8"/>
  <c r="F589" i="8"/>
  <c r="H588" i="8"/>
  <c r="I588" i="8" s="1"/>
  <c r="H587" i="8"/>
  <c r="I587" i="8" s="1"/>
  <c r="H586" i="8"/>
  <c r="I586" i="8" s="1"/>
  <c r="H585" i="8"/>
  <c r="I585" i="8" s="1"/>
  <c r="I584" i="8"/>
  <c r="H584" i="8"/>
  <c r="H583" i="8"/>
  <c r="I583" i="8" s="1"/>
  <c r="H582" i="8"/>
  <c r="I582" i="8" s="1"/>
  <c r="I581" i="8"/>
  <c r="H581" i="8"/>
  <c r="H580" i="8"/>
  <c r="I580" i="8" s="1"/>
  <c r="I579" i="8"/>
  <c r="H579" i="8"/>
  <c r="I578" i="8"/>
  <c r="H578" i="8"/>
  <c r="I577" i="8"/>
  <c r="H577" i="8"/>
  <c r="H576" i="8"/>
  <c r="I576" i="8" s="1"/>
  <c r="I575" i="8"/>
  <c r="H575" i="8"/>
  <c r="I574" i="8"/>
  <c r="H574" i="8"/>
  <c r="H573" i="8"/>
  <c r="I573" i="8" s="1"/>
  <c r="H572" i="8"/>
  <c r="I572" i="8" s="1"/>
  <c r="H571" i="8"/>
  <c r="I571" i="8" s="1"/>
  <c r="H570" i="8"/>
  <c r="I570" i="8" s="1"/>
  <c r="H569" i="8"/>
  <c r="I569" i="8" s="1"/>
  <c r="I568" i="8"/>
  <c r="H568" i="8"/>
  <c r="I567" i="8"/>
  <c r="H567" i="8"/>
  <c r="H566" i="8"/>
  <c r="I566" i="8" s="1"/>
  <c r="H565" i="8"/>
  <c r="I565" i="8" s="1"/>
  <c r="I564" i="8"/>
  <c r="H564" i="8"/>
  <c r="H563" i="8"/>
  <c r="I563" i="8" s="1"/>
  <c r="I562" i="8"/>
  <c r="H562" i="8"/>
  <c r="H561" i="8"/>
  <c r="I561" i="8" s="1"/>
  <c r="H560" i="8"/>
  <c r="I560" i="8" s="1"/>
  <c r="H559" i="8"/>
  <c r="I559" i="8" s="1"/>
  <c r="H558" i="8"/>
  <c r="I558" i="8" s="1"/>
  <c r="H557" i="8"/>
  <c r="I557" i="8" s="1"/>
  <c r="H556" i="8"/>
  <c r="I556" i="8" s="1"/>
  <c r="H555" i="8"/>
  <c r="I555" i="8" s="1"/>
  <c r="H554" i="8"/>
  <c r="I554" i="8" s="1"/>
  <c r="I553" i="8"/>
  <c r="H553" i="8"/>
  <c r="H552" i="8"/>
  <c r="F552" i="8"/>
  <c r="H551" i="8"/>
  <c r="I551" i="8" s="1"/>
  <c r="H550" i="8"/>
  <c r="I550" i="8" s="1"/>
  <c r="H549" i="8"/>
  <c r="F549" i="8"/>
  <c r="H548" i="8"/>
  <c r="I548" i="8" s="1"/>
  <c r="H547" i="8"/>
  <c r="I547" i="8" s="1"/>
  <c r="H546" i="8"/>
  <c r="I546" i="8" s="1"/>
  <c r="H545" i="8"/>
  <c r="I545" i="8" s="1"/>
  <c r="H544" i="8"/>
  <c r="I544" i="8" s="1"/>
  <c r="H543" i="8"/>
  <c r="I543" i="8" s="1"/>
  <c r="H542" i="8"/>
  <c r="I542" i="8" s="1"/>
  <c r="H541" i="8"/>
  <c r="I541" i="8" s="1"/>
  <c r="H540" i="8"/>
  <c r="I540" i="8" s="1"/>
  <c r="H539" i="8"/>
  <c r="I539" i="8" s="1"/>
  <c r="H538" i="8"/>
  <c r="I538" i="8" s="1"/>
  <c r="H537" i="8"/>
  <c r="I537" i="8" s="1"/>
  <c r="H536" i="8"/>
  <c r="I536" i="8" s="1"/>
  <c r="H535" i="8"/>
  <c r="I535" i="8" s="1"/>
  <c r="H534" i="8"/>
  <c r="I534" i="8" s="1"/>
  <c r="H533" i="8"/>
  <c r="I533" i="8" s="1"/>
  <c r="I532" i="8"/>
  <c r="H532" i="8"/>
  <c r="H531" i="8"/>
  <c r="I531" i="8" s="1"/>
  <c r="H530" i="8"/>
  <c r="I530" i="8" s="1"/>
  <c r="H529" i="8"/>
  <c r="I529" i="8" s="1"/>
  <c r="H528" i="8"/>
  <c r="I528" i="8" s="1"/>
  <c r="I527" i="8"/>
  <c r="H527" i="8"/>
  <c r="H526" i="8"/>
  <c r="I526" i="8" s="1"/>
  <c r="H525" i="8"/>
  <c r="I525" i="8" s="1"/>
  <c r="H524" i="8"/>
  <c r="I524" i="8" s="1"/>
  <c r="I523" i="8"/>
  <c r="H523" i="8"/>
  <c r="H522" i="8"/>
  <c r="I522" i="8" s="1"/>
  <c r="H521" i="8"/>
  <c r="I521" i="8" s="1"/>
  <c r="I520" i="8"/>
  <c r="H520" i="8"/>
  <c r="I519" i="8"/>
  <c r="H519" i="8"/>
  <c r="I518" i="8"/>
  <c r="H518" i="8"/>
  <c r="I517" i="8"/>
  <c r="H517" i="8"/>
  <c r="I516" i="8"/>
  <c r="H516" i="8"/>
  <c r="I515" i="8"/>
  <c r="H515" i="8"/>
  <c r="I514" i="8"/>
  <c r="H514" i="8"/>
  <c r="H513" i="8"/>
  <c r="I513" i="8" s="1"/>
  <c r="H512" i="8"/>
  <c r="I512" i="8" s="1"/>
  <c r="H511" i="8"/>
  <c r="I511" i="8" s="1"/>
  <c r="H510" i="8"/>
  <c r="I510" i="8" s="1"/>
  <c r="H509" i="8"/>
  <c r="I509" i="8" s="1"/>
  <c r="H508" i="8"/>
  <c r="I508" i="8" s="1"/>
  <c r="H507" i="8"/>
  <c r="I507" i="8" s="1"/>
  <c r="H506" i="8"/>
  <c r="I506" i="8" s="1"/>
  <c r="H505" i="8"/>
  <c r="I505" i="8" s="1"/>
  <c r="H504" i="8"/>
  <c r="I504" i="8" s="1"/>
  <c r="H503" i="8"/>
  <c r="I503" i="8" s="1"/>
  <c r="H502" i="8"/>
  <c r="I502" i="8" s="1"/>
  <c r="H501" i="8"/>
  <c r="I501" i="8" s="1"/>
  <c r="H500" i="8"/>
  <c r="I500" i="8" s="1"/>
  <c r="H499" i="8"/>
  <c r="I499" i="8" s="1"/>
  <c r="H498" i="8"/>
  <c r="I498" i="8" s="1"/>
  <c r="H497" i="8"/>
  <c r="I497" i="8" s="1"/>
  <c r="H496" i="8"/>
  <c r="I496" i="8" s="1"/>
  <c r="H495" i="8"/>
  <c r="I495" i="8" s="1"/>
  <c r="H494" i="8"/>
  <c r="I494" i="8" s="1"/>
  <c r="H493" i="8"/>
  <c r="I493" i="8" s="1"/>
  <c r="H492" i="8"/>
  <c r="I492" i="8" s="1"/>
  <c r="H491" i="8"/>
  <c r="I491" i="8" s="1"/>
  <c r="I490" i="8"/>
  <c r="H490" i="8"/>
  <c r="H489" i="8"/>
  <c r="I489" i="8" s="1"/>
  <c r="H488" i="8"/>
  <c r="I488" i="8" s="1"/>
  <c r="H487" i="8"/>
  <c r="I487" i="8" s="1"/>
  <c r="H486" i="8"/>
  <c r="I486" i="8" s="1"/>
  <c r="H485" i="8"/>
  <c r="I485" i="8" s="1"/>
  <c r="H484" i="8"/>
  <c r="I484" i="8" s="1"/>
  <c r="I483" i="8"/>
  <c r="H483" i="8"/>
  <c r="H482" i="8"/>
  <c r="I482" i="8" s="1"/>
  <c r="H481" i="8"/>
  <c r="I481" i="8" s="1"/>
  <c r="I480" i="8"/>
  <c r="H480" i="8"/>
  <c r="H479" i="8"/>
  <c r="I479" i="8" s="1"/>
  <c r="H478" i="8"/>
  <c r="I478" i="8" s="1"/>
  <c r="I477" i="8"/>
  <c r="H477" i="8"/>
  <c r="H476" i="8"/>
  <c r="I476" i="8" s="1"/>
  <c r="H475" i="8"/>
  <c r="I475" i="8" s="1"/>
  <c r="H474" i="8"/>
  <c r="I474" i="8" s="1"/>
  <c r="H473" i="8"/>
  <c r="I473" i="8" s="1"/>
  <c r="H472" i="8"/>
  <c r="I472" i="8" s="1"/>
  <c r="I471" i="8"/>
  <c r="H471" i="8"/>
  <c r="I470" i="8"/>
  <c r="H470" i="8"/>
  <c r="I469" i="8"/>
  <c r="H469" i="8"/>
  <c r="I468" i="8"/>
  <c r="H468" i="8"/>
  <c r="H467" i="8"/>
  <c r="I467" i="8" s="1"/>
  <c r="H466" i="8"/>
  <c r="H465" i="8"/>
  <c r="I465" i="8" s="1"/>
  <c r="I464" i="8"/>
  <c r="H464" i="8"/>
  <c r="H463" i="8"/>
  <c r="I463" i="8" s="1"/>
  <c r="H462" i="8"/>
  <c r="I462" i="8" s="1"/>
  <c r="H461" i="8"/>
  <c r="I461" i="8" s="1"/>
  <c r="H460" i="8"/>
  <c r="I460" i="8" s="1"/>
  <c r="H459" i="8"/>
  <c r="I459" i="8" s="1"/>
  <c r="I458" i="8"/>
  <c r="H458" i="8"/>
  <c r="I457" i="8"/>
  <c r="H457" i="8"/>
  <c r="H456" i="8"/>
  <c r="I456" i="8" s="1"/>
  <c r="I455" i="8"/>
  <c r="H455" i="8"/>
  <c r="I454" i="8"/>
  <c r="H454" i="8"/>
  <c r="H453" i="8"/>
  <c r="I453" i="8" s="1"/>
  <c r="H452" i="8"/>
  <c r="I452" i="8" s="1"/>
  <c r="H451" i="8"/>
  <c r="I451" i="8" s="1"/>
  <c r="H450" i="8"/>
  <c r="I450" i="8" s="1"/>
  <c r="I449" i="8"/>
  <c r="H449" i="8"/>
  <c r="I448" i="8"/>
  <c r="H448" i="8"/>
  <c r="I447" i="8"/>
  <c r="H447" i="8"/>
  <c r="H446" i="8"/>
  <c r="I446" i="8" s="1"/>
  <c r="H445" i="8"/>
  <c r="I445" i="8" s="1"/>
  <c r="H444" i="8"/>
  <c r="I444" i="8" s="1"/>
  <c r="I443" i="8"/>
  <c r="H443" i="8"/>
  <c r="H442" i="8"/>
  <c r="I442" i="8" s="1"/>
  <c r="H441" i="8"/>
  <c r="I441" i="8" s="1"/>
  <c r="H440" i="8"/>
  <c r="I440" i="8" s="1"/>
  <c r="H439" i="8"/>
  <c r="I439" i="8" s="1"/>
  <c r="H438" i="8"/>
  <c r="I438" i="8" s="1"/>
  <c r="H437" i="8"/>
  <c r="I437" i="8" s="1"/>
  <c r="H436" i="8"/>
  <c r="I436" i="8" s="1"/>
  <c r="H435" i="8"/>
  <c r="I435" i="8" s="1"/>
  <c r="H434" i="8"/>
  <c r="I434" i="8" s="1"/>
  <c r="H433" i="8"/>
  <c r="I433" i="8" s="1"/>
  <c r="H432" i="8"/>
  <c r="I432" i="8" s="1"/>
  <c r="I431" i="8"/>
  <c r="H431" i="8"/>
  <c r="H430" i="8"/>
  <c r="I430" i="8" s="1"/>
  <c r="H429" i="8"/>
  <c r="I429" i="8" s="1"/>
  <c r="H428" i="8"/>
  <c r="I428" i="8" s="1"/>
  <c r="I427" i="8"/>
  <c r="H427" i="8"/>
  <c r="H426" i="8"/>
  <c r="I426" i="8" s="1"/>
  <c r="I425" i="8"/>
  <c r="H425" i="8"/>
  <c r="H424" i="8"/>
  <c r="I424" i="8" s="1"/>
  <c r="I423" i="8"/>
  <c r="H423" i="8"/>
  <c r="H422" i="8"/>
  <c r="I422" i="8" s="1"/>
  <c r="H421" i="8"/>
  <c r="I421" i="8" s="1"/>
  <c r="I420" i="8"/>
  <c r="H420" i="8"/>
  <c r="H419" i="8"/>
  <c r="I419" i="8" s="1"/>
  <c r="H418" i="8"/>
  <c r="I418" i="8" s="1"/>
  <c r="I417" i="8"/>
  <c r="H417" i="8"/>
  <c r="H416" i="8"/>
  <c r="I416" i="8" s="1"/>
  <c r="I415" i="8"/>
  <c r="H415" i="8"/>
  <c r="I414" i="8"/>
  <c r="H414" i="8"/>
  <c r="I413" i="8"/>
  <c r="H413" i="8"/>
  <c r="I412" i="8"/>
  <c r="H412" i="8"/>
  <c r="I411" i="8"/>
  <c r="H411" i="8"/>
  <c r="I410" i="8"/>
  <c r="H410" i="8"/>
  <c r="H409" i="8"/>
  <c r="I409" i="8" s="1"/>
  <c r="H408" i="8"/>
  <c r="F408" i="8"/>
  <c r="I407" i="8"/>
  <c r="H407" i="8"/>
  <c r="H406" i="8"/>
  <c r="I406" i="8" s="1"/>
  <c r="H405" i="8"/>
  <c r="I405" i="8" s="1"/>
  <c r="F405" i="8"/>
  <c r="I404" i="8"/>
  <c r="H404" i="8"/>
  <c r="I403" i="8"/>
  <c r="H403" i="8"/>
  <c r="H402" i="8"/>
  <c r="I402" i="8" s="1"/>
  <c r="H401" i="8"/>
  <c r="I401" i="8" s="1"/>
  <c r="H400" i="8"/>
  <c r="I400" i="8" s="1"/>
  <c r="H399" i="8"/>
  <c r="I399" i="8" s="1"/>
  <c r="H398" i="8"/>
  <c r="I398" i="8" s="1"/>
  <c r="I397" i="8"/>
  <c r="H397" i="8"/>
  <c r="H396" i="8"/>
  <c r="I396" i="8" s="1"/>
  <c r="H395" i="8"/>
  <c r="I395" i="8" s="1"/>
  <c r="H394" i="8"/>
  <c r="I394" i="8" s="1"/>
  <c r="H393" i="8"/>
  <c r="I393" i="8" s="1"/>
  <c r="H392" i="8"/>
  <c r="I392" i="8" s="1"/>
  <c r="H391" i="8"/>
  <c r="I391" i="8" s="1"/>
  <c r="H390" i="8"/>
  <c r="I390" i="8" s="1"/>
  <c r="H389" i="8"/>
  <c r="I389" i="8" s="1"/>
  <c r="H388" i="8"/>
  <c r="I388" i="8" s="1"/>
  <c r="F388" i="8"/>
  <c r="H387" i="8"/>
  <c r="I387" i="8" s="1"/>
  <c r="I386" i="8"/>
  <c r="H386" i="8"/>
  <c r="H385" i="8"/>
  <c r="I385" i="8" s="1"/>
  <c r="H384" i="8"/>
  <c r="I384" i="8" s="1"/>
  <c r="H383" i="8"/>
  <c r="I383" i="8" s="1"/>
  <c r="H382" i="8"/>
  <c r="I382" i="8" s="1"/>
  <c r="H381" i="8"/>
  <c r="I381" i="8" s="1"/>
  <c r="H380" i="8"/>
  <c r="I380" i="8" s="1"/>
  <c r="H379" i="8"/>
  <c r="I379" i="8" s="1"/>
  <c r="H378" i="8"/>
  <c r="I378" i="8" s="1"/>
  <c r="I377" i="8"/>
  <c r="H377" i="8"/>
  <c r="H376" i="8"/>
  <c r="I376" i="8" s="1"/>
  <c r="H375" i="8"/>
  <c r="I375" i="8" s="1"/>
  <c r="H374" i="8"/>
  <c r="I373" i="8"/>
  <c r="H373" i="8"/>
  <c r="I372" i="8"/>
  <c r="I374" i="8" s="1"/>
  <c r="H372" i="8"/>
  <c r="H371" i="8"/>
  <c r="I371" i="8" s="1"/>
  <c r="H370" i="8"/>
  <c r="I370" i="8" s="1"/>
  <c r="H369" i="8"/>
  <c r="I369" i="8" s="1"/>
  <c r="H368" i="8"/>
  <c r="I368" i="8" s="1"/>
  <c r="H367" i="8"/>
  <c r="I367" i="8" s="1"/>
  <c r="H366" i="8"/>
  <c r="I366" i="8" s="1"/>
  <c r="H365" i="8"/>
  <c r="I365" i="8" s="1"/>
  <c r="H364" i="8"/>
  <c r="I364" i="8" s="1"/>
  <c r="H363" i="8"/>
  <c r="I363" i="8" s="1"/>
  <c r="H362" i="8"/>
  <c r="I362" i="8" s="1"/>
  <c r="H361" i="8"/>
  <c r="I361" i="8" s="1"/>
  <c r="H360" i="8"/>
  <c r="I360" i="8" s="1"/>
  <c r="H359" i="8"/>
  <c r="I359" i="8" s="1"/>
  <c r="H358" i="8"/>
  <c r="I358" i="8" s="1"/>
  <c r="H357" i="8"/>
  <c r="I357" i="8" s="1"/>
  <c r="H356" i="8"/>
  <c r="I356" i="8" s="1"/>
  <c r="I355" i="8"/>
  <c r="H355" i="8"/>
  <c r="I354" i="8"/>
  <c r="H354" i="8"/>
  <c r="I353" i="8"/>
  <c r="H353" i="8"/>
  <c r="I352" i="8"/>
  <c r="H352" i="8"/>
  <c r="H351" i="8"/>
  <c r="I351" i="8" s="1"/>
  <c r="I350" i="8"/>
  <c r="H350" i="8"/>
  <c r="H349" i="8"/>
  <c r="I349" i="8" s="1"/>
  <c r="H348" i="8"/>
  <c r="F348" i="8"/>
  <c r="I347" i="8"/>
  <c r="H347" i="8"/>
  <c r="H346" i="8"/>
  <c r="I346" i="8" s="1"/>
  <c r="H345" i="8"/>
  <c r="I345" i="8" s="1"/>
  <c r="H344" i="8"/>
  <c r="I344" i="8" s="1"/>
  <c r="H343" i="8"/>
  <c r="I343" i="8" s="1"/>
  <c r="I342" i="8"/>
  <c r="H342" i="8"/>
  <c r="I341" i="8"/>
  <c r="H341" i="8"/>
  <c r="H340" i="8"/>
  <c r="I340" i="8" s="1"/>
  <c r="H339" i="8"/>
  <c r="I339" i="8" s="1"/>
  <c r="I338" i="8"/>
  <c r="H338" i="8"/>
  <c r="H337" i="8"/>
  <c r="I337" i="8" s="1"/>
  <c r="H336" i="8"/>
  <c r="I336" i="8" s="1"/>
  <c r="H335" i="8"/>
  <c r="I335" i="8" s="1"/>
  <c r="H334" i="8"/>
  <c r="I334" i="8" s="1"/>
  <c r="H333" i="8"/>
  <c r="I333" i="8" s="1"/>
  <c r="H332" i="8"/>
  <c r="I332" i="8" s="1"/>
  <c r="H331" i="8"/>
  <c r="I331" i="8" s="1"/>
  <c r="H330" i="8"/>
  <c r="F330" i="8"/>
  <c r="H329" i="8"/>
  <c r="I329" i="8" s="1"/>
  <c r="H328" i="8"/>
  <c r="I328" i="8" s="1"/>
  <c r="H327" i="8"/>
  <c r="I327" i="8" s="1"/>
  <c r="H326" i="8"/>
  <c r="I326" i="8" s="1"/>
  <c r="H325" i="8"/>
  <c r="I325" i="8" s="1"/>
  <c r="H324" i="8"/>
  <c r="I324" i="8" s="1"/>
  <c r="H323" i="8"/>
  <c r="I323" i="8" s="1"/>
  <c r="H322" i="8"/>
  <c r="F322" i="8"/>
  <c r="H321" i="8"/>
  <c r="I321" i="8" s="1"/>
  <c r="H320" i="8"/>
  <c r="I320" i="8" s="1"/>
  <c r="H319" i="8"/>
  <c r="I319" i="8" s="1"/>
  <c r="H318" i="8"/>
  <c r="I318" i="8" s="1"/>
  <c r="H317" i="8"/>
  <c r="I317" i="8" s="1"/>
  <c r="H316" i="8"/>
  <c r="I316" i="8" s="1"/>
  <c r="H315" i="8"/>
  <c r="I315" i="8" s="1"/>
  <c r="H314" i="8"/>
  <c r="F314" i="8"/>
  <c r="H313" i="8"/>
  <c r="I313" i="8" s="1"/>
  <c r="H312" i="8"/>
  <c r="I312" i="8" s="1"/>
  <c r="H311" i="8"/>
  <c r="I311" i="8" s="1"/>
  <c r="H310" i="8"/>
  <c r="I310" i="8" s="1"/>
  <c r="H309" i="8"/>
  <c r="I309" i="8" s="1"/>
  <c r="H308" i="8"/>
  <c r="I308" i="8" s="1"/>
  <c r="H307" i="8"/>
  <c r="I307" i="8" s="1"/>
  <c r="H306" i="8"/>
  <c r="I306" i="8" s="1"/>
  <c r="H305" i="8"/>
  <c r="I305" i="8" s="1"/>
  <c r="H304" i="8"/>
  <c r="I304" i="8" s="1"/>
  <c r="H303" i="8"/>
  <c r="I303" i="8" s="1"/>
  <c r="H302" i="8"/>
  <c r="I302" i="8" s="1"/>
  <c r="H301" i="8"/>
  <c r="I301" i="8" s="1"/>
  <c r="H300" i="8"/>
  <c r="I300" i="8" s="1"/>
  <c r="H299" i="8"/>
  <c r="I299" i="8" s="1"/>
  <c r="H298" i="8"/>
  <c r="I298" i="8" s="1"/>
  <c r="H297" i="8"/>
  <c r="I297" i="8" s="1"/>
  <c r="H296" i="8"/>
  <c r="I296" i="8" s="1"/>
  <c r="H295" i="8"/>
  <c r="I295" i="8" s="1"/>
  <c r="H294" i="8"/>
  <c r="I294" i="8" s="1"/>
  <c r="H293" i="8"/>
  <c r="I293" i="8" s="1"/>
  <c r="H292" i="8"/>
  <c r="I292" i="8" s="1"/>
  <c r="H291" i="8"/>
  <c r="I291" i="8" s="1"/>
  <c r="I290" i="8"/>
  <c r="H290" i="8"/>
  <c r="H289" i="8"/>
  <c r="I289" i="8" s="1"/>
  <c r="H288" i="8"/>
  <c r="I288" i="8" s="1"/>
  <c r="H287" i="8"/>
  <c r="I287" i="8" s="1"/>
  <c r="H286" i="8"/>
  <c r="I286" i="8" s="1"/>
  <c r="H285" i="8"/>
  <c r="I285" i="8" s="1"/>
  <c r="H284" i="8"/>
  <c r="I284" i="8" s="1"/>
  <c r="H283" i="8"/>
  <c r="I283" i="8" s="1"/>
  <c r="H282" i="8"/>
  <c r="I282" i="8" s="1"/>
  <c r="H281" i="8"/>
  <c r="I281" i="8" s="1"/>
  <c r="H280" i="8"/>
  <c r="I280" i="8" s="1"/>
  <c r="H279" i="8"/>
  <c r="I279" i="8" s="1"/>
  <c r="H278" i="8"/>
  <c r="I278" i="8" s="1"/>
  <c r="I277" i="8"/>
  <c r="H277" i="8"/>
  <c r="I276" i="8"/>
  <c r="H276" i="8"/>
  <c r="I275" i="8"/>
  <c r="H275" i="8"/>
  <c r="I274" i="8"/>
  <c r="H274" i="8"/>
  <c r="I273" i="8"/>
  <c r="H273" i="8"/>
  <c r="H272" i="8"/>
  <c r="I272" i="8" s="1"/>
  <c r="H271" i="8"/>
  <c r="I271" i="8" s="1"/>
  <c r="H270" i="8"/>
  <c r="I270" i="8" s="1"/>
  <c r="I269" i="8"/>
  <c r="H269" i="8"/>
  <c r="H268" i="8"/>
  <c r="I268" i="8" s="1"/>
  <c r="I267" i="8"/>
  <c r="H267" i="8"/>
  <c r="H266" i="8"/>
  <c r="I265" i="8"/>
  <c r="I266" i="8" s="1"/>
  <c r="H265" i="8"/>
  <c r="H264" i="8"/>
  <c r="I263" i="8"/>
  <c r="I264" i="8" s="1"/>
  <c r="H263" i="8"/>
  <c r="I262" i="8"/>
  <c r="H262" i="8"/>
  <c r="H261" i="8"/>
  <c r="I260" i="8"/>
  <c r="I261" i="8" s="1"/>
  <c r="H260" i="8"/>
  <c r="I259" i="8"/>
  <c r="H259" i="8"/>
  <c r="I258" i="8"/>
  <c r="H258" i="8"/>
  <c r="I257" i="8"/>
  <c r="H257" i="8"/>
  <c r="I256" i="8"/>
  <c r="H256" i="8"/>
  <c r="I255" i="8"/>
  <c r="H255" i="8"/>
  <c r="I254" i="8"/>
  <c r="H254" i="8"/>
  <c r="I253" i="8"/>
  <c r="H253" i="8"/>
  <c r="H252" i="8"/>
  <c r="I252" i="8" s="1"/>
  <c r="H251" i="8"/>
  <c r="I251" i="8" s="1"/>
  <c r="H250" i="8"/>
  <c r="I250" i="8" s="1"/>
  <c r="H249" i="8"/>
  <c r="I249" i="8" s="1"/>
  <c r="H248" i="8"/>
  <c r="I248" i="8" s="1"/>
  <c r="H247" i="8"/>
  <c r="I247" i="8" s="1"/>
  <c r="H246" i="8"/>
  <c r="I246" i="8" s="1"/>
  <c r="I245" i="8"/>
  <c r="H245" i="8"/>
  <c r="I244" i="8"/>
  <c r="H244" i="8"/>
  <c r="I243" i="8"/>
  <c r="H243" i="8"/>
  <c r="I242" i="8"/>
  <c r="H242" i="8"/>
  <c r="I241" i="8"/>
  <c r="H241" i="8"/>
  <c r="I240" i="8"/>
  <c r="H240" i="8"/>
  <c r="I239" i="8"/>
  <c r="H239" i="8"/>
  <c r="I238" i="8"/>
  <c r="H238" i="8"/>
  <c r="H237" i="8"/>
  <c r="I237" i="8" s="1"/>
  <c r="H236" i="8"/>
  <c r="I236" i="8" s="1"/>
  <c r="H235" i="8"/>
  <c r="I235" i="8" s="1"/>
  <c r="H234" i="8"/>
  <c r="I234" i="8" s="1"/>
  <c r="H233" i="8"/>
  <c r="I233" i="8" s="1"/>
  <c r="H232" i="8"/>
  <c r="I232" i="8" s="1"/>
  <c r="H231" i="8"/>
  <c r="I231" i="8" s="1"/>
  <c r="H230" i="8"/>
  <c r="I230" i="8" s="1"/>
  <c r="I229" i="8"/>
  <c r="H229" i="8"/>
  <c r="H228" i="8"/>
  <c r="I228" i="8" s="1"/>
  <c r="H227" i="8"/>
  <c r="I227" i="8" s="1"/>
  <c r="H226" i="8"/>
  <c r="I226" i="8" s="1"/>
  <c r="H225" i="8"/>
  <c r="I225" i="8" s="1"/>
  <c r="H224" i="8"/>
  <c r="I224" i="8" s="1"/>
  <c r="I223" i="8"/>
  <c r="H223" i="8"/>
  <c r="H222" i="8"/>
  <c r="I222" i="8" s="1"/>
  <c r="H221" i="8"/>
  <c r="I221" i="8" s="1"/>
  <c r="I220" i="8"/>
  <c r="H220" i="8"/>
  <c r="I219" i="8"/>
  <c r="H219" i="8"/>
  <c r="H218" i="8"/>
  <c r="I217" i="8"/>
  <c r="I218" i="8" s="1"/>
  <c r="H217" i="8"/>
  <c r="I216" i="8"/>
  <c r="H216" i="8"/>
  <c r="I215" i="8"/>
  <c r="H215" i="8"/>
  <c r="H214" i="8"/>
  <c r="I214" i="8" s="1"/>
  <c r="I213" i="8"/>
  <c r="H213" i="8"/>
  <c r="H212" i="8"/>
  <c r="I212" i="8" s="1"/>
  <c r="H211" i="8"/>
  <c r="I211" i="8" s="1"/>
  <c r="H210" i="8"/>
  <c r="I210" i="8" s="1"/>
  <c r="H209" i="8"/>
  <c r="I209" i="8" s="1"/>
  <c r="I208" i="8"/>
  <c r="H208" i="8"/>
  <c r="I207" i="8"/>
  <c r="H207" i="8"/>
  <c r="I206" i="8"/>
  <c r="H206" i="8"/>
  <c r="I205" i="8"/>
  <c r="H205" i="8"/>
  <c r="I204" i="8"/>
  <c r="H204" i="8"/>
  <c r="I203" i="8"/>
  <c r="H203" i="8"/>
  <c r="H202" i="8"/>
  <c r="I202" i="8" s="1"/>
  <c r="H201" i="8"/>
  <c r="I201" i="8" s="1"/>
  <c r="H200" i="8"/>
  <c r="I200" i="8" s="1"/>
  <c r="H199" i="8"/>
  <c r="I199" i="8" s="1"/>
  <c r="H198" i="8"/>
  <c r="I198" i="8" s="1"/>
  <c r="H197" i="8"/>
  <c r="I197" i="8" s="1"/>
  <c r="I196" i="8"/>
  <c r="H196" i="8"/>
  <c r="H195" i="8"/>
  <c r="I195" i="8" s="1"/>
  <c r="H194" i="8"/>
  <c r="I194" i="8" s="1"/>
  <c r="H193" i="8"/>
  <c r="I193" i="8" s="1"/>
  <c r="H192" i="8"/>
  <c r="I192" i="8" s="1"/>
  <c r="H191" i="8"/>
  <c r="I191" i="8" s="1"/>
  <c r="H190" i="8"/>
  <c r="I190" i="8" s="1"/>
  <c r="H189" i="8"/>
  <c r="I189" i="8" s="1"/>
  <c r="H188" i="8"/>
  <c r="I188" i="8" s="1"/>
  <c r="H187" i="8"/>
  <c r="I187" i="8" s="1"/>
  <c r="H186" i="8"/>
  <c r="I186" i="8" s="1"/>
  <c r="H185" i="8"/>
  <c r="I185" i="8" s="1"/>
  <c r="H184" i="8"/>
  <c r="I184" i="8" s="1"/>
  <c r="I183" i="8"/>
  <c r="H183" i="8"/>
  <c r="I182" i="8"/>
  <c r="H182" i="8"/>
  <c r="I181" i="8"/>
  <c r="H181" i="8"/>
  <c r="I180" i="8"/>
  <c r="H180" i="8"/>
  <c r="I179" i="8"/>
  <c r="H179" i="8"/>
  <c r="I178" i="8"/>
  <c r="H178" i="8"/>
  <c r="I177" i="8"/>
  <c r="H177" i="8"/>
  <c r="I176" i="8"/>
  <c r="H176" i="8"/>
  <c r="I175" i="8"/>
  <c r="H175" i="8"/>
  <c r="I174" i="8"/>
  <c r="H174" i="8"/>
  <c r="H173" i="8"/>
  <c r="I173" i="8" s="1"/>
  <c r="H172" i="8"/>
  <c r="I172" i="8" s="1"/>
  <c r="I171" i="8"/>
  <c r="H171" i="8"/>
  <c r="I170" i="8"/>
  <c r="H170" i="8"/>
  <c r="H169" i="8"/>
  <c r="I169" i="8" s="1"/>
  <c r="I168" i="8"/>
  <c r="H168" i="8"/>
  <c r="I167" i="8"/>
  <c r="H167" i="8"/>
  <c r="I166" i="8"/>
  <c r="H166" i="8"/>
  <c r="I165" i="8"/>
  <c r="H165" i="8"/>
  <c r="H164" i="8"/>
  <c r="I164" i="8" s="1"/>
  <c r="H163" i="8"/>
  <c r="I163" i="8" s="1"/>
  <c r="I162" i="8"/>
  <c r="H162" i="8"/>
  <c r="H161" i="8"/>
  <c r="I161" i="8" s="1"/>
  <c r="H160" i="8"/>
  <c r="I160" i="8" s="1"/>
  <c r="H159" i="8"/>
  <c r="I159" i="8" s="1"/>
  <c r="H158" i="8"/>
  <c r="I158" i="8" s="1"/>
  <c r="H157" i="8"/>
  <c r="I157" i="8" s="1"/>
  <c r="H156" i="8"/>
  <c r="I156" i="8" s="1"/>
  <c r="H155" i="8"/>
  <c r="I155" i="8" s="1"/>
  <c r="H154" i="8"/>
  <c r="I154" i="8" s="1"/>
  <c r="H153" i="8"/>
  <c r="I153" i="8" s="1"/>
  <c r="H152" i="8"/>
  <c r="I152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I134" i="8"/>
  <c r="H134" i="8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I127" i="8"/>
  <c r="H127" i="8"/>
  <c r="H126" i="8"/>
  <c r="I126" i="8" s="1"/>
  <c r="H125" i="8"/>
  <c r="I125" i="8" s="1"/>
  <c r="I124" i="8"/>
  <c r="H124" i="8"/>
  <c r="H123" i="8"/>
  <c r="I123" i="8" s="1"/>
  <c r="I122" i="8"/>
  <c r="H122" i="8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I87" i="8"/>
  <c r="H87" i="8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I63" i="8"/>
  <c r="H63" i="8"/>
  <c r="I62" i="8"/>
  <c r="H62" i="8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I49" i="8"/>
  <c r="H49" i="8"/>
  <c r="I48" i="8"/>
  <c r="H48" i="8"/>
  <c r="I47" i="8"/>
  <c r="H47" i="8"/>
  <c r="I46" i="8"/>
  <c r="H46" i="8"/>
  <c r="H45" i="8"/>
  <c r="I45" i="8" s="1"/>
  <c r="I44" i="8"/>
  <c r="H44" i="8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I32" i="8"/>
  <c r="H32" i="8"/>
  <c r="I31" i="8"/>
  <c r="H31" i="8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F18" i="8"/>
  <c r="H17" i="8"/>
  <c r="F17" i="8"/>
  <c r="I16" i="8"/>
  <c r="H16" i="8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I3" i="8"/>
  <c r="H3" i="8"/>
  <c r="E12" i="4"/>
  <c r="F48" i="4"/>
  <c r="I47" i="4" s="1"/>
  <c r="G48" i="4"/>
  <c r="J48" i="4" s="1"/>
  <c r="G30" i="4"/>
  <c r="G36" i="4" s="1"/>
  <c r="G26" i="4"/>
  <c r="J27" i="4" s="1"/>
  <c r="G22" i="4"/>
  <c r="J24" i="4" s="1"/>
  <c r="G19" i="4"/>
  <c r="G16" i="4"/>
  <c r="G12" i="4"/>
  <c r="J13" i="4" s="1"/>
  <c r="F26" i="4"/>
  <c r="I27" i="4" s="1"/>
  <c r="F22" i="4"/>
  <c r="I24" i="4" s="1"/>
  <c r="F19" i="4"/>
  <c r="F16" i="4"/>
  <c r="F12" i="4"/>
  <c r="I12" i="4" s="1"/>
  <c r="E16" i="4"/>
  <c r="E19" i="4"/>
  <c r="E22" i="4"/>
  <c r="E26" i="4"/>
  <c r="E48" i="4"/>
  <c r="E54" i="4" s="1"/>
  <c r="J10" i="4" l="1"/>
  <c r="I14" i="4"/>
  <c r="I7" i="4"/>
  <c r="I8" i="4"/>
  <c r="I11" i="4"/>
  <c r="J12" i="4"/>
  <c r="E51" i="4"/>
  <c r="H50" i="4" s="1"/>
  <c r="J30" i="4"/>
  <c r="I13" i="4"/>
  <c r="J5" i="4"/>
  <c r="J14" i="4"/>
  <c r="G39" i="4"/>
  <c r="J40" i="4" s="1"/>
  <c r="J9" i="4"/>
  <c r="J7" i="4"/>
  <c r="I30" i="4"/>
  <c r="G42" i="4"/>
  <c r="J42" i="4" s="1"/>
  <c r="J8" i="4"/>
  <c r="G45" i="4"/>
  <c r="J36" i="4"/>
  <c r="J37" i="4"/>
  <c r="J35" i="4"/>
  <c r="F54" i="4"/>
  <c r="F33" i="4"/>
  <c r="F57" i="4"/>
  <c r="G51" i="4"/>
  <c r="E57" i="4"/>
  <c r="H57" i="4" s="1"/>
  <c r="J21" i="4"/>
  <c r="E60" i="4"/>
  <c r="H61" i="4" s="1"/>
  <c r="F36" i="4"/>
  <c r="I36" i="4" s="1"/>
  <c r="F60" i="4"/>
  <c r="I60" i="4" s="1"/>
  <c r="G54" i="4"/>
  <c r="J54" i="4" s="1"/>
  <c r="F39" i="4"/>
  <c r="F63" i="4"/>
  <c r="G57" i="4"/>
  <c r="F51" i="4"/>
  <c r="I51" i="4" s="1"/>
  <c r="J26" i="4"/>
  <c r="E63" i="4"/>
  <c r="H63" i="4" s="1"/>
  <c r="I10" i="4"/>
  <c r="J29" i="4"/>
  <c r="F42" i="4"/>
  <c r="G33" i="4"/>
  <c r="G60" i="4"/>
  <c r="I9" i="4"/>
  <c r="J31" i="4"/>
  <c r="F45" i="4"/>
  <c r="I45" i="4" s="1"/>
  <c r="G63" i="4"/>
  <c r="J23" i="4"/>
  <c r="J47" i="4"/>
  <c r="J22" i="4"/>
  <c r="J49" i="4"/>
  <c r="J11" i="4"/>
  <c r="J25" i="4"/>
  <c r="J28" i="4"/>
  <c r="I49" i="4"/>
  <c r="I22" i="4"/>
  <c r="I25" i="4"/>
  <c r="I48" i="4"/>
  <c r="I28" i="4"/>
  <c r="I26" i="4"/>
  <c r="I21" i="4"/>
  <c r="I29" i="4"/>
  <c r="I23" i="4"/>
  <c r="E42" i="4"/>
  <c r="H42" i="4" s="1"/>
  <c r="E33" i="4"/>
  <c r="H33" i="4" s="1"/>
  <c r="E36" i="4"/>
  <c r="H35" i="4" s="1"/>
  <c r="E39" i="4"/>
  <c r="H39" i="4" s="1"/>
  <c r="H54" i="4"/>
  <c r="H55" i="4"/>
  <c r="H53" i="4"/>
  <c r="H48" i="4"/>
  <c r="H49" i="4"/>
  <c r="H47" i="4"/>
  <c r="H45" i="4"/>
  <c r="H46" i="4"/>
  <c r="H44" i="4"/>
  <c r="H30" i="4"/>
  <c r="H31" i="4"/>
  <c r="H29" i="4"/>
  <c r="H26" i="4"/>
  <c r="H23" i="4"/>
  <c r="D19" i="4"/>
  <c r="D16" i="4"/>
  <c r="H8" i="4"/>
  <c r="J55" i="4" l="1"/>
  <c r="J53" i="4"/>
  <c r="H51" i="4"/>
  <c r="J43" i="4"/>
  <c r="H52" i="4"/>
  <c r="H37" i="4"/>
  <c r="I61" i="4"/>
  <c r="BJ7" i="3" s="1"/>
  <c r="I46" i="4"/>
  <c r="H56" i="4"/>
  <c r="BG6" i="3" s="1"/>
  <c r="J41" i="4"/>
  <c r="H36" i="4"/>
  <c r="H38" i="4"/>
  <c r="AU6" i="3" s="1"/>
  <c r="H58" i="4"/>
  <c r="BH6" i="3" s="1"/>
  <c r="J44" i="4"/>
  <c r="J45" i="4"/>
  <c r="J46" i="4"/>
  <c r="H41" i="4"/>
  <c r="AW6" i="3" s="1"/>
  <c r="I50" i="4"/>
  <c r="BC7" i="3" s="1"/>
  <c r="H43" i="4"/>
  <c r="H60" i="4"/>
  <c r="I44" i="4"/>
  <c r="AY7" i="3" s="1"/>
  <c r="J38" i="4"/>
  <c r="J39" i="4"/>
  <c r="J60" i="4"/>
  <c r="J61" i="4"/>
  <c r="BJ8" i="3" s="1"/>
  <c r="J59" i="4"/>
  <c r="J52" i="4"/>
  <c r="BD8" i="3" s="1"/>
  <c r="J51" i="4"/>
  <c r="J33" i="4"/>
  <c r="J34" i="4"/>
  <c r="AR8" i="3" s="1"/>
  <c r="J32" i="4"/>
  <c r="I52" i="4"/>
  <c r="H62" i="4"/>
  <c r="BK6" i="3" s="1"/>
  <c r="I37" i="4"/>
  <c r="I35" i="4"/>
  <c r="H64" i="4"/>
  <c r="BL6" i="3" s="1"/>
  <c r="I56" i="4"/>
  <c r="I58" i="4"/>
  <c r="H40" i="4"/>
  <c r="I42" i="4"/>
  <c r="I43" i="4"/>
  <c r="AX7" i="3" s="1"/>
  <c r="I41" i="4"/>
  <c r="J58" i="4"/>
  <c r="J56" i="4"/>
  <c r="BG8" i="3" s="1"/>
  <c r="J57" i="4"/>
  <c r="I32" i="4"/>
  <c r="I33" i="4"/>
  <c r="I34" i="4"/>
  <c r="AR7" i="3" s="1"/>
  <c r="I57" i="4"/>
  <c r="I63" i="4"/>
  <c r="I64" i="4"/>
  <c r="I62" i="4"/>
  <c r="BK7" i="3" s="1"/>
  <c r="I54" i="4"/>
  <c r="I55" i="4"/>
  <c r="BF7" i="3" s="1"/>
  <c r="H32" i="4"/>
  <c r="J50" i="4"/>
  <c r="J63" i="4"/>
  <c r="J64" i="4"/>
  <c r="BL8" i="3" s="1"/>
  <c r="J62" i="4"/>
  <c r="BK8" i="3" s="1"/>
  <c r="I40" i="4"/>
  <c r="AV7" i="3" s="1"/>
  <c r="I38" i="4"/>
  <c r="I39" i="4"/>
  <c r="H34" i="4"/>
  <c r="AR6" i="3" s="1"/>
  <c r="H59" i="4"/>
  <c r="BI6" i="3" s="1"/>
  <c r="I53" i="4"/>
  <c r="BE7" i="3" s="1"/>
  <c r="I59" i="4"/>
  <c r="H19" i="4"/>
  <c r="H20" i="4"/>
  <c r="J19" i="4"/>
  <c r="J20" i="4"/>
  <c r="J18" i="4"/>
  <c r="AE8" i="3" s="1"/>
  <c r="I19" i="4"/>
  <c r="I20" i="4"/>
  <c r="AF7" i="3" s="1"/>
  <c r="I18" i="4"/>
  <c r="AE7" i="3" s="1"/>
  <c r="I17" i="4"/>
  <c r="I15" i="4"/>
  <c r="I16" i="4"/>
  <c r="J16" i="4"/>
  <c r="J17" i="4"/>
  <c r="J15" i="4"/>
  <c r="H21" i="4"/>
  <c r="H25" i="4"/>
  <c r="AK6" i="3" s="1"/>
  <c r="H24" i="4"/>
  <c r="H15" i="4"/>
  <c r="H28" i="4"/>
  <c r="AN6" i="3" s="1"/>
  <c r="H16" i="4"/>
  <c r="BE6" i="3"/>
  <c r="AS6" i="3"/>
  <c r="AO6" i="3"/>
  <c r="H9" i="4"/>
  <c r="W6" i="3" s="1"/>
  <c r="BA6" i="3"/>
  <c r="H17" i="4"/>
  <c r="AD6" i="3" s="1"/>
  <c r="H10" i="4"/>
  <c r="H22" i="4"/>
  <c r="AH6" i="3" s="1"/>
  <c r="H18" i="4"/>
  <c r="H27" i="4"/>
  <c r="BC6" i="3"/>
  <c r="H5" i="4"/>
  <c r="AF466" i="3"/>
  <c r="AI466" i="3"/>
  <c r="AJ466" i="3"/>
  <c r="AK466" i="3"/>
  <c r="AL466" i="3"/>
  <c r="AM466" i="3"/>
  <c r="AN466" i="3"/>
  <c r="AP466" i="3"/>
  <c r="AT466" i="3"/>
  <c r="AV466" i="3"/>
  <c r="AX466" i="3"/>
  <c r="AZ466" i="3"/>
  <c r="AD466" i="3"/>
  <c r="AF465" i="3"/>
  <c r="AI465" i="3"/>
  <c r="AJ465" i="3"/>
  <c r="AK465" i="3"/>
  <c r="AL465" i="3"/>
  <c r="AM465" i="3"/>
  <c r="AN465" i="3"/>
  <c r="AP465" i="3"/>
  <c r="AT465" i="3"/>
  <c r="AV465" i="3"/>
  <c r="AX465" i="3"/>
  <c r="AZ465" i="3"/>
  <c r="AD465" i="3"/>
  <c r="AF463" i="3"/>
  <c r="AI463" i="3"/>
  <c r="AJ463" i="3"/>
  <c r="AK463" i="3"/>
  <c r="AL463" i="3"/>
  <c r="AM463" i="3"/>
  <c r="AN463" i="3"/>
  <c r="AP463" i="3"/>
  <c r="AT463" i="3"/>
  <c r="AV463" i="3"/>
  <c r="AX463" i="3"/>
  <c r="AZ463" i="3"/>
  <c r="AD463" i="3"/>
  <c r="AF462" i="3"/>
  <c r="AI462" i="3"/>
  <c r="AJ462" i="3"/>
  <c r="AK462" i="3"/>
  <c r="AL462" i="3"/>
  <c r="AM462" i="3"/>
  <c r="AN462" i="3"/>
  <c r="AP462" i="3"/>
  <c r="AT462" i="3"/>
  <c r="AV462" i="3"/>
  <c r="AX462" i="3"/>
  <c r="AZ462" i="3"/>
  <c r="AD462" i="3"/>
  <c r="AF461" i="3"/>
  <c r="AI461" i="3"/>
  <c r="AJ461" i="3"/>
  <c r="AK461" i="3"/>
  <c r="AL461" i="3"/>
  <c r="AM461" i="3"/>
  <c r="AN461" i="3"/>
  <c r="AP461" i="3"/>
  <c r="AT461" i="3"/>
  <c r="AV461" i="3"/>
  <c r="AX461" i="3"/>
  <c r="AZ461" i="3"/>
  <c r="AD461" i="3"/>
  <c r="AV459" i="3"/>
  <c r="AX459" i="3"/>
  <c r="AZ459" i="3"/>
  <c r="AT459" i="3"/>
  <c r="AP459" i="3"/>
  <c r="AJ459" i="3"/>
  <c r="AI459" i="3"/>
  <c r="AF459" i="3"/>
  <c r="AD459" i="3"/>
  <c r="BF8" i="3"/>
  <c r="BB8" i="3"/>
  <c r="BA8" i="3"/>
  <c r="AV8" i="3"/>
  <c r="AT8" i="3"/>
  <c r="AS8" i="3"/>
  <c r="AP8" i="3"/>
  <c r="AO8" i="3"/>
  <c r="BB7" i="3"/>
  <c r="BA7" i="3"/>
  <c r="AP7" i="3"/>
  <c r="AO7" i="3"/>
  <c r="BJ6" i="3"/>
  <c r="AZ6" i="3"/>
  <c r="AP6" i="3"/>
  <c r="AH8" i="3"/>
  <c r="AN8" i="3"/>
  <c r="AM8" i="3"/>
  <c r="AL8" i="3"/>
  <c r="AK8" i="3"/>
  <c r="AJ8" i="3"/>
  <c r="AI8" i="3"/>
  <c r="AG8" i="3"/>
  <c r="AB8" i="3"/>
  <c r="AA8" i="3"/>
  <c r="Z8" i="3"/>
  <c r="Y8" i="3"/>
  <c r="X8" i="3"/>
  <c r="W8" i="3"/>
  <c r="V8" i="3"/>
  <c r="U8" i="3"/>
  <c r="T8" i="3"/>
  <c r="AN7" i="3"/>
  <c r="AM7" i="3"/>
  <c r="AL7" i="3"/>
  <c r="AK7" i="3"/>
  <c r="AJ7" i="3"/>
  <c r="AI7" i="3"/>
  <c r="AH7" i="3"/>
  <c r="AG7" i="3"/>
  <c r="AB7" i="3"/>
  <c r="AA7" i="3"/>
  <c r="Z7" i="3"/>
  <c r="Y7" i="3"/>
  <c r="X7" i="3"/>
  <c r="W7" i="3"/>
  <c r="V7" i="3"/>
  <c r="U7" i="3"/>
  <c r="T7" i="3"/>
  <c r="AL6" i="3"/>
  <c r="AI6" i="3"/>
  <c r="V6" i="3"/>
  <c r="BE8" i="3" l="1"/>
  <c r="BH8" i="3"/>
  <c r="AC7" i="3"/>
  <c r="AX8" i="3"/>
  <c r="AC6" i="3"/>
  <c r="AF6" i="3"/>
  <c r="AD7" i="3"/>
  <c r="BL7" i="3"/>
  <c r="AS7" i="3"/>
  <c r="AZ8" i="3"/>
  <c r="AD8" i="3"/>
  <c r="AZ7" i="3"/>
  <c r="BC8" i="3"/>
  <c r="BD7" i="3"/>
  <c r="AT7" i="3"/>
  <c r="AW7" i="3"/>
  <c r="BI7" i="3"/>
  <c r="AW8" i="3"/>
  <c r="BI8" i="3"/>
  <c r="AY8" i="3"/>
  <c r="AU8" i="3"/>
  <c r="AQ7" i="3"/>
  <c r="BG7" i="3"/>
  <c r="AQ8" i="3"/>
  <c r="AF8" i="3"/>
  <c r="BH7" i="3"/>
  <c r="AU7" i="3"/>
  <c r="AC8" i="3"/>
  <c r="H14" i="4"/>
  <c r="H11" i="4"/>
  <c r="X6" i="3"/>
  <c r="AV6" i="3"/>
  <c r="AT6" i="3"/>
  <c r="U6" i="3"/>
  <c r="AM6" i="3"/>
  <c r="AQ6" i="3"/>
  <c r="AE6" i="3"/>
  <c r="BB6" i="3"/>
  <c r="BD6" i="3"/>
  <c r="AG6" i="3"/>
  <c r="H12" i="4"/>
  <c r="H13" i="4"/>
  <c r="AX6" i="3"/>
  <c r="AJ6" i="3"/>
  <c r="AY6" i="3"/>
  <c r="BF6" i="3"/>
  <c r="T6" i="3"/>
  <c r="BO12" i="3" l="1"/>
  <c r="BN12" i="3"/>
  <c r="Y6" i="3"/>
  <c r="AA6" i="3"/>
  <c r="Z6" i="3"/>
  <c r="AB6" i="3"/>
  <c r="BM12" i="3" l="1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12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23" i="3"/>
  <c r="Q24" i="3"/>
  <c r="Q22" i="3"/>
  <c r="Q13" i="3"/>
  <c r="Q14" i="3"/>
  <c r="Q15" i="3"/>
  <c r="Q16" i="3"/>
  <c r="Q17" i="3"/>
  <c r="Q18" i="3"/>
  <c r="Q19" i="3"/>
  <c r="Q20" i="3"/>
  <c r="Q21" i="3"/>
  <c r="Q12" i="3"/>
  <c r="P7" i="3"/>
  <c r="O7" i="3"/>
  <c r="O634" i="3"/>
  <c r="O569" i="3"/>
  <c r="O513" i="3"/>
  <c r="O512" i="3"/>
  <c r="O511" i="3"/>
  <c r="O488" i="3"/>
  <c r="O409" i="3"/>
  <c r="O408" i="3"/>
  <c r="O362" i="3"/>
  <c r="O330" i="3"/>
  <c r="O321" i="3"/>
  <c r="O320" i="3"/>
  <c r="O319" i="3"/>
  <c r="O318" i="3"/>
  <c r="O313" i="3"/>
  <c r="O58" i="3"/>
  <c r="O57" i="3"/>
  <c r="O56" i="3"/>
  <c r="O55" i="3"/>
  <c r="N633" i="3"/>
  <c r="N631" i="3"/>
  <c r="N630" i="3"/>
  <c r="N625" i="3"/>
  <c r="N623" i="3"/>
  <c r="N622" i="3"/>
  <c r="N620" i="3"/>
  <c r="N619" i="3"/>
  <c r="N618" i="3"/>
  <c r="N617" i="3"/>
  <c r="N611" i="3"/>
  <c r="N610" i="3"/>
  <c r="N609" i="3"/>
  <c r="N607" i="3"/>
  <c r="N605" i="3"/>
  <c r="N603" i="3"/>
  <c r="N602" i="3"/>
  <c r="N601" i="3"/>
  <c r="N599" i="3"/>
  <c r="N597" i="3"/>
  <c r="N595" i="3"/>
  <c r="N593" i="3"/>
  <c r="N591" i="3"/>
  <c r="N590" i="3"/>
  <c r="N588" i="3"/>
  <c r="N586" i="3"/>
  <c r="N581" i="3"/>
  <c r="N580" i="3"/>
  <c r="N578" i="3"/>
  <c r="N576" i="3"/>
  <c r="N574" i="3"/>
  <c r="N573" i="3"/>
  <c r="N571" i="3"/>
  <c r="N568" i="3"/>
  <c r="N566" i="3"/>
  <c r="N565" i="3"/>
  <c r="N563" i="3"/>
  <c r="N561" i="3"/>
  <c r="N559" i="3"/>
  <c r="N557" i="3"/>
  <c r="N556" i="3"/>
  <c r="N555" i="3"/>
  <c r="N554" i="3"/>
  <c r="N553" i="3"/>
  <c r="N551" i="3"/>
  <c r="N549" i="3"/>
  <c r="N548" i="3"/>
  <c r="N546" i="3"/>
  <c r="N541" i="3"/>
  <c r="N540" i="3"/>
  <c r="N538" i="3"/>
  <c r="N536" i="3"/>
  <c r="N534" i="3"/>
  <c r="N533" i="3"/>
  <c r="N531" i="3"/>
  <c r="N530" i="3"/>
  <c r="N520" i="3"/>
  <c r="N519" i="3"/>
  <c r="N518" i="3"/>
  <c r="N515" i="3"/>
  <c r="N514" i="3"/>
  <c r="N499" i="3"/>
  <c r="N498" i="3"/>
  <c r="N497" i="3"/>
  <c r="N496" i="3"/>
  <c r="N495" i="3"/>
  <c r="N494" i="3"/>
  <c r="N491" i="3"/>
  <c r="N490" i="3"/>
  <c r="N482" i="3"/>
  <c r="N479" i="3"/>
  <c r="N477" i="3"/>
  <c r="N423" i="3"/>
  <c r="N422" i="3"/>
  <c r="N421" i="3"/>
  <c r="N392" i="3"/>
  <c r="N390" i="3"/>
  <c r="N377" i="3"/>
  <c r="N296" i="3"/>
  <c r="N295" i="3"/>
  <c r="N294" i="3"/>
  <c r="N293" i="3"/>
  <c r="N292" i="3"/>
  <c r="N290" i="3"/>
  <c r="N289" i="3"/>
  <c r="N287" i="3"/>
  <c r="N286" i="3"/>
  <c r="N285" i="3"/>
  <c r="N283" i="3"/>
  <c r="N282" i="3"/>
  <c r="N280" i="3"/>
  <c r="N279" i="3"/>
  <c r="N278" i="3"/>
  <c r="N277" i="3"/>
  <c r="N276" i="3"/>
  <c r="N275" i="3"/>
  <c r="N274" i="3"/>
  <c r="N273" i="3"/>
  <c r="N272" i="3"/>
  <c r="N270" i="3"/>
  <c r="N269" i="3"/>
  <c r="N267" i="3"/>
  <c r="N266" i="3"/>
  <c r="N265" i="3"/>
  <c r="N263" i="3"/>
  <c r="N262" i="3"/>
  <c r="N259" i="3"/>
  <c r="N258" i="3"/>
  <c r="N256" i="3"/>
  <c r="N254" i="3"/>
  <c r="N253" i="3"/>
  <c r="N239" i="3"/>
  <c r="N238" i="3"/>
  <c r="N237" i="3"/>
  <c r="N236" i="3"/>
  <c r="N235" i="3"/>
  <c r="N234" i="3"/>
  <c r="N233" i="3"/>
  <c r="N223" i="3"/>
  <c r="N222" i="3"/>
  <c r="N221" i="3"/>
  <c r="N192" i="3"/>
  <c r="N191" i="3"/>
  <c r="N188" i="3"/>
  <c r="N182" i="3"/>
  <c r="N169" i="3"/>
  <c r="N168" i="3"/>
  <c r="N167" i="3"/>
  <c r="N166" i="3"/>
  <c r="N165" i="3"/>
  <c r="N164" i="3"/>
  <c r="N163" i="3"/>
  <c r="N161" i="3"/>
  <c r="N159" i="3"/>
  <c r="N158" i="3"/>
  <c r="N157" i="3"/>
  <c r="N155" i="3"/>
  <c r="N154" i="3"/>
  <c r="N153" i="3"/>
  <c r="N152" i="3"/>
  <c r="N151" i="3"/>
  <c r="N150" i="3"/>
  <c r="N149" i="3"/>
  <c r="N148" i="3"/>
  <c r="N147" i="3"/>
  <c r="N145" i="3"/>
  <c r="N144" i="3"/>
  <c r="N143" i="3"/>
  <c r="N142" i="3"/>
  <c r="N141" i="3"/>
  <c r="N140" i="3"/>
  <c r="N139" i="3"/>
  <c r="N138" i="3"/>
  <c r="N137" i="3"/>
  <c r="N132" i="3"/>
  <c r="N131" i="3"/>
  <c r="N130" i="3"/>
  <c r="N129" i="3"/>
  <c r="N128" i="3"/>
  <c r="N127" i="3"/>
  <c r="N126" i="3"/>
  <c r="N125" i="3"/>
  <c r="N124" i="3"/>
  <c r="N123" i="3"/>
  <c r="P628" i="3"/>
  <c r="P627" i="3"/>
  <c r="P528" i="3"/>
  <c r="P527" i="3"/>
  <c r="P525" i="3"/>
  <c r="P524" i="3"/>
  <c r="P523" i="3"/>
  <c r="P522" i="3"/>
  <c r="P516" i="3"/>
  <c r="P509" i="3"/>
  <c r="P508" i="3"/>
  <c r="P507" i="3"/>
  <c r="P506" i="3"/>
  <c r="P505" i="3"/>
  <c r="P504" i="3"/>
  <c r="P503" i="3"/>
  <c r="P502" i="3"/>
  <c r="P501" i="3"/>
  <c r="P487" i="3"/>
  <c r="P484" i="3"/>
  <c r="P481" i="3"/>
  <c r="P475" i="3"/>
  <c r="P474" i="3"/>
  <c r="P470" i="3"/>
  <c r="P468" i="3"/>
  <c r="P466" i="3"/>
  <c r="P465" i="3"/>
  <c r="P463" i="3"/>
  <c r="P462" i="3"/>
  <c r="P461" i="3"/>
  <c r="P459" i="3"/>
  <c r="P457" i="3"/>
  <c r="P455" i="3"/>
  <c r="P454" i="3"/>
  <c r="P453" i="3"/>
  <c r="P452" i="3"/>
  <c r="P451" i="3"/>
  <c r="P450" i="3"/>
  <c r="P448" i="3"/>
  <c r="P447" i="3"/>
  <c r="P446" i="3"/>
  <c r="P445" i="3"/>
  <c r="P444" i="3"/>
  <c r="P443" i="3"/>
  <c r="P442" i="3"/>
  <c r="P440" i="3"/>
  <c r="P439" i="3"/>
  <c r="P419" i="3"/>
  <c r="P418" i="3"/>
  <c r="P417" i="3"/>
  <c r="P416" i="3"/>
  <c r="P415" i="3"/>
  <c r="P414" i="3"/>
  <c r="P413" i="3"/>
  <c r="P412" i="3"/>
  <c r="P411" i="3"/>
  <c r="P406" i="3"/>
  <c r="P405" i="3"/>
  <c r="P404" i="3"/>
  <c r="P403" i="3"/>
  <c r="P402" i="3"/>
  <c r="P401" i="3"/>
  <c r="P400" i="3"/>
  <c r="P397" i="3"/>
  <c r="P396" i="3"/>
  <c r="P394" i="3"/>
  <c r="P388" i="3"/>
  <c r="P386" i="3"/>
  <c r="P385" i="3"/>
  <c r="P374" i="3"/>
  <c r="P373" i="3"/>
  <c r="P372" i="3"/>
  <c r="P360" i="3"/>
  <c r="P359" i="3"/>
  <c r="P357" i="3"/>
  <c r="P356" i="3"/>
  <c r="P355" i="3"/>
  <c r="P354" i="3"/>
  <c r="P353" i="3"/>
  <c r="P352" i="3"/>
  <c r="P351" i="3"/>
  <c r="P349" i="3"/>
  <c r="P348" i="3"/>
  <c r="P347" i="3"/>
  <c r="P345" i="3"/>
  <c r="P344" i="3"/>
  <c r="P343" i="3"/>
  <c r="P342" i="3"/>
  <c r="P341" i="3"/>
  <c r="P339" i="3"/>
  <c r="P338" i="3"/>
  <c r="P337" i="3"/>
  <c r="P336" i="3"/>
  <c r="P335" i="3"/>
  <c r="P334" i="3"/>
  <c r="P333" i="3"/>
  <c r="P332" i="3"/>
  <c r="P331" i="3"/>
  <c r="P328" i="3"/>
  <c r="P327" i="3"/>
  <c r="P326" i="3"/>
  <c r="P325" i="3"/>
  <c r="P324" i="3"/>
  <c r="P323" i="3"/>
  <c r="P322" i="3"/>
  <c r="P315" i="3"/>
  <c r="P312" i="3"/>
  <c r="P310" i="3"/>
  <c r="P309" i="3"/>
  <c r="P308" i="3"/>
  <c r="P306" i="3"/>
  <c r="P305" i="3"/>
  <c r="P304" i="3"/>
  <c r="P303" i="3"/>
  <c r="P302" i="3"/>
  <c r="P301" i="3"/>
  <c r="P299" i="3"/>
  <c r="P245" i="3"/>
  <c r="P244" i="3"/>
  <c r="P243" i="3"/>
  <c r="P242" i="3"/>
  <c r="P240" i="3"/>
  <c r="P231" i="3"/>
  <c r="P229" i="3"/>
  <c r="P228" i="3"/>
  <c r="P227" i="3"/>
  <c r="P226" i="3"/>
  <c r="P225" i="3"/>
  <c r="P209" i="3"/>
  <c r="P208" i="3"/>
  <c r="P207" i="3"/>
  <c r="P206" i="3"/>
  <c r="P205" i="3"/>
  <c r="P202" i="3"/>
  <c r="P201" i="3"/>
  <c r="P200" i="3"/>
  <c r="P198" i="3"/>
  <c r="P197" i="3"/>
  <c r="P196" i="3"/>
  <c r="P195" i="3"/>
  <c r="P194" i="3"/>
  <c r="P135" i="3"/>
  <c r="P134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4" i="3"/>
  <c r="P103" i="3"/>
  <c r="P102" i="3"/>
  <c r="P101" i="3"/>
  <c r="P100" i="3"/>
  <c r="P99" i="3"/>
  <c r="P98" i="3"/>
  <c r="P97" i="3"/>
  <c r="P96" i="3"/>
  <c r="P95" i="3"/>
  <c r="P93" i="3"/>
  <c r="P92" i="3"/>
  <c r="P91" i="3"/>
  <c r="P90" i="3"/>
  <c r="P89" i="3"/>
  <c r="P88" i="3"/>
  <c r="P87" i="3"/>
  <c r="P86" i="3"/>
  <c r="P85" i="3"/>
  <c r="P84" i="3"/>
  <c r="P83" i="3"/>
  <c r="P80" i="3"/>
  <c r="P79" i="3"/>
  <c r="P77" i="3"/>
  <c r="P76" i="3"/>
  <c r="P75" i="3"/>
  <c r="P74" i="3"/>
  <c r="P73" i="3"/>
  <c r="P72" i="3"/>
  <c r="P70" i="3"/>
  <c r="P69" i="3"/>
  <c r="P68" i="3"/>
  <c r="P67" i="3"/>
  <c r="P66" i="3"/>
  <c r="P65" i="3"/>
  <c r="P63" i="3"/>
  <c r="P62" i="3"/>
  <c r="P61" i="3"/>
  <c r="P60" i="3"/>
  <c r="P53" i="3"/>
  <c r="P52" i="3"/>
  <c r="P51" i="3"/>
  <c r="P49" i="3"/>
  <c r="P48" i="3"/>
  <c r="P47" i="3"/>
  <c r="P45" i="3"/>
  <c r="P44" i="3"/>
  <c r="P43" i="3"/>
  <c r="P42" i="3"/>
  <c r="P41" i="3"/>
  <c r="P40" i="3"/>
  <c r="P39" i="3"/>
  <c r="P37" i="3"/>
  <c r="P36" i="3"/>
  <c r="P35" i="3"/>
  <c r="P34" i="3"/>
  <c r="P33" i="3"/>
  <c r="P32" i="3"/>
  <c r="P30" i="3"/>
  <c r="P29" i="3"/>
  <c r="P28" i="3"/>
  <c r="P27" i="3"/>
  <c r="P26" i="3"/>
  <c r="P24" i="3"/>
  <c r="P23" i="3"/>
  <c r="P21" i="3"/>
  <c r="P20" i="3"/>
  <c r="P19" i="3"/>
  <c r="P18" i="3"/>
  <c r="P17" i="3"/>
  <c r="P16" i="3"/>
  <c r="P15" i="3"/>
  <c r="P14" i="3"/>
  <c r="P13" i="3"/>
  <c r="P12" i="3"/>
  <c r="F100" i="8" l="1"/>
  <c r="F276" i="8"/>
  <c r="F459" i="8"/>
  <c r="F389" i="8"/>
  <c r="F60" i="8"/>
  <c r="F300" i="8"/>
  <c r="F387" i="8"/>
  <c r="F285" i="8"/>
  <c r="F358" i="8"/>
  <c r="F340" i="8"/>
  <c r="F365" i="8"/>
  <c r="F573" i="8"/>
  <c r="F508" i="8"/>
  <c r="F526" i="8"/>
  <c r="F591" i="8"/>
  <c r="F566" i="8"/>
  <c r="F214" i="8"/>
  <c r="F152" i="8"/>
  <c r="F168" i="8"/>
  <c r="F247" i="8"/>
  <c r="F110" i="8"/>
  <c r="F498" i="8"/>
  <c r="F58" i="8"/>
  <c r="F357" i="8"/>
  <c r="F74" i="8"/>
  <c r="F187" i="8"/>
  <c r="F134" i="8"/>
  <c r="F3" i="8"/>
  <c r="F335" i="8"/>
  <c r="F323" i="8"/>
  <c r="F339" i="8"/>
  <c r="F4" i="8"/>
  <c r="F103" i="8"/>
  <c r="F241" i="8"/>
  <c r="F328" i="8"/>
  <c r="F48" i="8"/>
  <c r="F415" i="8"/>
  <c r="F379" i="8"/>
  <c r="F13" i="8"/>
  <c r="F141" i="8"/>
  <c r="F477" i="8"/>
  <c r="F556" i="8"/>
  <c r="F69" i="8"/>
  <c r="F90" i="8"/>
  <c r="F94" i="8"/>
  <c r="F287" i="8"/>
  <c r="F109" i="8"/>
  <c r="F407" i="8"/>
  <c r="F451" i="8"/>
  <c r="F497" i="8"/>
  <c r="F448" i="8"/>
  <c r="F81" i="8"/>
  <c r="F598" i="8"/>
  <c r="F215" i="8"/>
  <c r="F259" i="8"/>
  <c r="F346" i="8"/>
  <c r="F400" i="8"/>
  <c r="F602" i="8"/>
  <c r="F9" i="8"/>
  <c r="F47" i="8"/>
  <c r="F428" i="8"/>
  <c r="F419" i="8"/>
  <c r="F332" i="8"/>
  <c r="F209" i="8"/>
  <c r="F125" i="8"/>
  <c r="F611" i="8"/>
  <c r="F489" i="8"/>
  <c r="F554" i="8"/>
  <c r="F462" i="8"/>
  <c r="F547" i="8"/>
  <c r="F483" i="8"/>
  <c r="F616" i="8"/>
  <c r="F72" i="8"/>
  <c r="F345" i="8"/>
  <c r="F53" i="8"/>
  <c r="F599" i="8"/>
  <c r="F89" i="8"/>
  <c r="F124" i="8"/>
  <c r="F539" i="8"/>
  <c r="F46" i="8"/>
  <c r="F21" i="8"/>
  <c r="F494" i="8"/>
  <c r="F275" i="8"/>
  <c r="F71" i="8"/>
  <c r="F230" i="8"/>
  <c r="F608" i="8"/>
  <c r="F281" i="8"/>
  <c r="F485" i="8"/>
  <c r="F492" i="8"/>
  <c r="F271" i="8"/>
  <c r="F142" i="8"/>
  <c r="F196" i="8"/>
  <c r="F192" i="8"/>
  <c r="F500" i="8"/>
  <c r="F521" i="8"/>
  <c r="F468" i="8"/>
  <c r="F63" i="8"/>
  <c r="F255" i="8"/>
  <c r="F143" i="8"/>
  <c r="F101" i="8"/>
  <c r="F95" i="8"/>
  <c r="F474" i="8"/>
  <c r="F375" i="8"/>
  <c r="F65" i="8"/>
  <c r="F59" i="8"/>
  <c r="F12" i="8"/>
  <c r="F252" i="8"/>
  <c r="F443" i="8"/>
  <c r="F516" i="8"/>
  <c r="F111" i="8"/>
  <c r="F606" i="8"/>
  <c r="F604" i="8"/>
  <c r="F42" i="8"/>
  <c r="F245" i="8"/>
  <c r="F253" i="8"/>
  <c r="F123" i="8"/>
  <c r="F188" i="8"/>
  <c r="F376" i="8"/>
  <c r="F509" i="8"/>
  <c r="F36" i="8"/>
  <c r="F211" i="8"/>
  <c r="F301" i="8"/>
  <c r="F220" i="8"/>
  <c r="F32" i="8"/>
  <c r="F612" i="8"/>
  <c r="F615" i="8"/>
  <c r="F490" i="8"/>
  <c r="F235" i="8"/>
  <c r="F121" i="8"/>
  <c r="F8" i="8"/>
  <c r="F246" i="8"/>
  <c r="F444" i="8"/>
  <c r="F496" i="8"/>
  <c r="F446" i="8"/>
  <c r="F513" i="8"/>
  <c r="F107" i="8"/>
  <c r="F23" i="8"/>
  <c r="F454" i="8"/>
  <c r="F590" i="8"/>
  <c r="F457" i="8"/>
  <c r="F594" i="8"/>
  <c r="F493" i="8"/>
  <c r="F78" i="8"/>
  <c r="F401" i="8"/>
  <c r="F84" i="8"/>
  <c r="F97" i="8"/>
  <c r="F403" i="8"/>
  <c r="F269" i="8"/>
  <c r="F243" i="8"/>
  <c r="F206" i="8"/>
  <c r="F57" i="8"/>
  <c r="F170" i="8"/>
  <c r="F144" i="8"/>
  <c r="F185" i="8"/>
  <c r="F37" i="8"/>
  <c r="F491" i="8"/>
  <c r="F80" i="8"/>
  <c r="F131" i="8"/>
  <c r="F297" i="8"/>
  <c r="F546" i="8"/>
  <c r="F203" i="8"/>
  <c r="F420" i="8"/>
  <c r="F386" i="8"/>
  <c r="F342" i="8"/>
  <c r="F422" i="8"/>
  <c r="F298" i="8"/>
  <c r="F356" i="8"/>
  <c r="F533" i="8"/>
  <c r="F440" i="8"/>
  <c r="F234" i="8"/>
  <c r="F221" i="8"/>
  <c r="F161" i="8"/>
  <c r="F233" i="8"/>
  <c r="F550" i="8"/>
  <c r="F350" i="8"/>
  <c r="F272" i="8"/>
  <c r="F41" i="8"/>
  <c r="F64" i="8"/>
  <c r="F529" i="8"/>
  <c r="F179" i="8"/>
  <c r="F321" i="8"/>
  <c r="F82" i="8"/>
  <c r="F557" i="8"/>
  <c r="F506" i="8"/>
  <c r="F19" i="8"/>
  <c r="F194" i="8"/>
  <c r="F581" i="8"/>
  <c r="F274" i="8"/>
  <c r="F210" i="8"/>
  <c r="F114" i="8"/>
  <c r="F26" i="8"/>
  <c r="F423" i="8"/>
  <c r="F560" i="8"/>
  <c r="F427" i="8"/>
  <c r="F564" i="8"/>
  <c r="F175" i="8"/>
  <c r="F518" i="8"/>
  <c r="F378" i="8"/>
  <c r="F148" i="8"/>
  <c r="F140" i="8"/>
  <c r="F236" i="8"/>
  <c r="F149" i="8"/>
  <c r="F575" i="8"/>
  <c r="F162" i="8"/>
  <c r="F585" i="8"/>
  <c r="F195" i="8"/>
  <c r="F130" i="8"/>
  <c r="F520" i="8"/>
  <c r="F154" i="8"/>
  <c r="F514" i="8"/>
  <c r="F304" i="8"/>
  <c r="F254" i="8"/>
  <c r="F309" i="8"/>
  <c r="F16" i="8"/>
  <c r="F455" i="8"/>
  <c r="F426" i="8"/>
  <c r="F610" i="8"/>
  <c r="F307" i="8"/>
  <c r="F76" i="8"/>
  <c r="F596" i="8"/>
  <c r="F10" i="8"/>
  <c r="F30" i="8"/>
  <c r="F561" i="8"/>
  <c r="F337" i="8"/>
  <c r="F349" i="8"/>
  <c r="F366" i="8"/>
  <c r="F363" i="8"/>
  <c r="F5" i="8"/>
  <c r="F385" i="8"/>
  <c r="F525" i="8"/>
  <c r="F244" i="8"/>
  <c r="F524" i="8"/>
  <c r="F499" i="8"/>
  <c r="F43" i="8"/>
  <c r="F6" i="8"/>
  <c r="F450" i="8"/>
  <c r="F113" i="8"/>
  <c r="F299" i="8"/>
  <c r="F347" i="8"/>
  <c r="F62" i="8"/>
  <c r="F56" i="8"/>
  <c r="F577" i="8"/>
  <c r="F278" i="8"/>
  <c r="F126" i="8"/>
  <c r="F456" i="8"/>
  <c r="F503" i="8"/>
  <c r="F592" i="8"/>
  <c r="F458" i="8"/>
  <c r="F178" i="8"/>
  <c r="F116" i="8"/>
  <c r="F406" i="8"/>
  <c r="F371" i="8"/>
  <c r="F354" i="8"/>
  <c r="F205" i="8"/>
  <c r="F607" i="8"/>
  <c r="F231" i="8"/>
  <c r="F181" i="8"/>
  <c r="F11" i="8"/>
  <c r="F52" i="8"/>
  <c r="F397" i="8"/>
  <c r="F461" i="8"/>
  <c r="F555" i="8"/>
  <c r="F587" i="8"/>
  <c r="F248" i="8"/>
  <c r="F480" i="8"/>
  <c r="F471" i="8"/>
  <c r="F172" i="8"/>
  <c r="F505" i="8"/>
  <c r="F495" i="8"/>
  <c r="F96" i="8"/>
  <c r="F558" i="8"/>
  <c r="F384" i="8"/>
  <c r="F183" i="8"/>
  <c r="F433" i="8"/>
  <c r="F85" i="8"/>
  <c r="F392" i="8"/>
  <c r="F484" i="8"/>
  <c r="F383" i="8"/>
  <c r="F548" i="8"/>
  <c r="F313" i="8"/>
  <c r="F551" i="8"/>
  <c r="F613" i="8"/>
  <c r="F55" i="8"/>
  <c r="F189" i="8"/>
  <c r="F338" i="8"/>
  <c r="F567" i="8"/>
  <c r="F136" i="8"/>
  <c r="F293" i="8"/>
  <c r="F44" i="8"/>
  <c r="F467" i="8"/>
  <c r="F180" i="8"/>
  <c r="F600" i="8"/>
  <c r="F325" i="8"/>
  <c r="F102" i="8"/>
  <c r="F530" i="8"/>
  <c r="F482" i="8"/>
  <c r="F510" i="8"/>
  <c r="F421" i="8"/>
  <c r="F435" i="8"/>
  <c r="F351" i="8"/>
  <c r="F38" i="8"/>
  <c r="F515" i="8"/>
  <c r="F519" i="8"/>
  <c r="F424" i="8"/>
  <c r="F229" i="8"/>
  <c r="F147" i="8"/>
  <c r="F329" i="8"/>
  <c r="F77" i="8"/>
  <c r="F225" i="8"/>
  <c r="F571" i="8"/>
  <c r="F164" i="8"/>
  <c r="F576" i="8"/>
  <c r="F563" i="8"/>
  <c r="F54" i="8"/>
  <c r="F163" i="8"/>
  <c r="F219" i="8"/>
  <c r="F98" i="8"/>
  <c r="F302" i="8"/>
  <c r="F207" i="8"/>
  <c r="F588" i="8"/>
  <c r="F527" i="8"/>
  <c r="F200" i="8"/>
  <c r="F204" i="8"/>
  <c r="F305" i="8"/>
  <c r="F239" i="8"/>
  <c r="F158" i="8"/>
  <c r="F251" i="8"/>
  <c r="F79" i="8"/>
  <c r="F22" i="8"/>
  <c r="F45" i="8"/>
  <c r="F115" i="8"/>
  <c r="F227" i="8"/>
  <c r="F66" i="8"/>
  <c r="F99" i="8"/>
  <c r="F83" i="8"/>
  <c r="F336" i="8"/>
  <c r="F449" i="8"/>
  <c r="F135" i="8"/>
  <c r="F410" i="8"/>
  <c r="F117" i="8"/>
  <c r="F445" i="8"/>
  <c r="F512" i="8"/>
  <c r="F595" i="8"/>
  <c r="F545" i="8"/>
  <c r="F413" i="8"/>
  <c r="F112" i="8"/>
  <c r="F190" i="8"/>
  <c r="F87" i="8"/>
  <c r="F39" i="8"/>
  <c r="F40" i="8"/>
  <c r="F184" i="8"/>
  <c r="F201" i="8"/>
  <c r="F507" i="8"/>
  <c r="F92" i="8"/>
  <c r="F24" i="8"/>
  <c r="F224" i="8"/>
  <c r="F593" i="8"/>
  <c r="F290" i="8"/>
  <c r="F453" i="8"/>
  <c r="F579" i="8"/>
  <c r="F106" i="8"/>
  <c r="F488" i="8"/>
  <c r="F430" i="8"/>
  <c r="F238" i="8"/>
  <c r="F132" i="8"/>
  <c r="F395" i="8"/>
  <c r="F534" i="8"/>
  <c r="F436" i="8"/>
  <c r="F470" i="8"/>
  <c r="F202" i="8"/>
  <c r="F250" i="8"/>
  <c r="F68" i="8"/>
  <c r="F418" i="8"/>
  <c r="F582" i="8"/>
  <c r="F452" i="8"/>
  <c r="F601" i="8"/>
  <c r="F517" i="8"/>
  <c r="F198" i="8"/>
  <c r="F288" i="8"/>
  <c r="F138" i="8"/>
  <c r="F603" i="8"/>
  <c r="F393" i="8"/>
  <c r="F553" i="8"/>
  <c r="F61" i="8"/>
  <c r="F232" i="8"/>
  <c r="F578" i="8"/>
  <c r="F609" i="8"/>
  <c r="F441" i="8"/>
  <c r="F364" i="8"/>
  <c r="F475" i="8"/>
  <c r="F324" i="8"/>
  <c r="F75" i="8"/>
  <c r="F536" i="8"/>
  <c r="F373" i="8"/>
  <c r="F273" i="8"/>
  <c r="F155" i="8"/>
  <c r="F118" i="8"/>
  <c r="F182" i="8"/>
  <c r="F463" i="8"/>
  <c r="F177" i="8"/>
  <c r="F318" i="8"/>
  <c r="F216" i="8"/>
  <c r="F306" i="8"/>
  <c r="F2" i="8" s="1"/>
  <c r="F226" i="8"/>
  <c r="F166" i="8"/>
  <c r="F286" i="8"/>
  <c r="F334" i="8"/>
  <c r="F7" i="8"/>
  <c r="F169" i="8"/>
  <c r="F208" i="8"/>
  <c r="F127" i="8"/>
  <c r="F213" i="8"/>
  <c r="F381" i="8"/>
  <c r="F511" i="8"/>
  <c r="F193" i="8"/>
  <c r="F167" i="8"/>
  <c r="F502" i="8"/>
  <c r="F425" i="8"/>
  <c r="F562" i="8"/>
  <c r="F315" i="8"/>
  <c r="F159" i="8"/>
  <c r="F199" i="8"/>
  <c r="F362" i="8"/>
  <c r="F559" i="8"/>
  <c r="F186" i="8"/>
  <c r="F249" i="8"/>
  <c r="F120" i="8"/>
  <c r="F303" i="8"/>
  <c r="F398" i="8"/>
  <c r="F538" i="8"/>
  <c r="F15" i="8"/>
  <c r="F353" i="8"/>
  <c r="F341" i="8"/>
  <c r="F242" i="8"/>
  <c r="F197" i="8"/>
  <c r="F570" i="8"/>
  <c r="F464" i="8"/>
  <c r="F597" i="8"/>
  <c r="F14" i="8"/>
  <c r="F153" i="8"/>
  <c r="F586" i="8"/>
  <c r="F380" i="8"/>
  <c r="F262" i="8"/>
  <c r="F146" i="8"/>
  <c r="F447" i="8"/>
  <c r="F605" i="8"/>
  <c r="F352" i="8"/>
  <c r="F35" i="8"/>
  <c r="F399" i="8"/>
  <c r="F150" i="8"/>
  <c r="F431" i="8"/>
  <c r="F487" i="8"/>
  <c r="F49" i="8"/>
  <c r="F174" i="8"/>
  <c r="F70" i="8"/>
  <c r="F291" i="8"/>
  <c r="F359" i="8"/>
  <c r="F361" i="8"/>
  <c r="F486" i="8"/>
  <c r="F191" i="8"/>
  <c r="F228" i="8"/>
  <c r="F165" i="8"/>
  <c r="F88" i="8"/>
  <c r="F31" i="8"/>
  <c r="F212" i="8"/>
  <c r="F128" i="8"/>
  <c r="F416" i="8"/>
  <c r="F284" i="8"/>
  <c r="F67" i="8"/>
  <c r="F583" i="8"/>
  <c r="F417" i="8"/>
  <c r="F277" i="8"/>
  <c r="F355" i="8"/>
  <c r="F411" i="8"/>
  <c r="F108" i="8"/>
  <c r="F176" i="8"/>
  <c r="F86" i="8"/>
  <c r="F139" i="8"/>
  <c r="F91" i="8"/>
  <c r="F171" i="8"/>
  <c r="F119" i="8"/>
  <c r="F396" i="8"/>
  <c r="F432" i="8"/>
  <c r="F460" i="8"/>
  <c r="F501" i="8"/>
  <c r="F429" i="8"/>
  <c r="F20" i="8"/>
  <c r="F33" i="8"/>
  <c r="F122" i="8"/>
  <c r="F331" i="8"/>
  <c r="F523" i="8"/>
  <c r="F104" i="8"/>
  <c r="F105" i="8"/>
  <c r="F93" i="8"/>
  <c r="F476" i="8"/>
  <c r="F584" i="8"/>
  <c r="F580" i="8"/>
  <c r="F544" i="8"/>
  <c r="F543" i="8"/>
  <c r="F283" i="8"/>
  <c r="F282" i="8"/>
  <c r="F540" i="8"/>
  <c r="F542" i="8"/>
  <c r="F541" i="8"/>
  <c r="F73" i="8"/>
  <c r="F409" i="8"/>
  <c r="F265" i="8"/>
  <c r="F266" i="8"/>
  <c r="F256" i="8"/>
  <c r="F382" i="8"/>
  <c r="F133" i="8"/>
  <c r="F223" i="8"/>
  <c r="F414" i="8"/>
  <c r="F240" i="8"/>
  <c r="F537" i="8"/>
  <c r="F173" i="8"/>
  <c r="F316" i="8"/>
  <c r="F308" i="8"/>
  <c r="F218" i="8"/>
  <c r="F217" i="8"/>
  <c r="F320" i="8"/>
  <c r="F312" i="8"/>
  <c r="F268" i="8"/>
  <c r="F289" i="8"/>
  <c r="F292" i="8"/>
  <c r="F270" i="8"/>
  <c r="F237" i="8"/>
  <c r="F222" i="8"/>
  <c r="F478" i="8"/>
  <c r="F481" i="8"/>
  <c r="F479" i="8"/>
  <c r="F326" i="8"/>
  <c r="F327" i="8"/>
  <c r="F472" i="8"/>
  <c r="F439" i="8"/>
  <c r="F295" i="8"/>
  <c r="F296" i="8"/>
  <c r="F258" i="8"/>
  <c r="F267" i="8"/>
  <c r="F28" i="8"/>
  <c r="F369" i="8"/>
  <c r="F25" i="8"/>
  <c r="F367" i="8"/>
  <c r="F504" i="8"/>
  <c r="F333" i="8"/>
  <c r="F311" i="8"/>
  <c r="F319" i="8"/>
  <c r="F572" i="8"/>
  <c r="F391" i="8"/>
  <c r="F280" i="8"/>
  <c r="F279" i="8"/>
  <c r="F368" i="8"/>
  <c r="F27" i="8"/>
  <c r="F442" i="8"/>
  <c r="F528" i="8"/>
  <c r="F565" i="8"/>
  <c r="F531" i="8"/>
  <c r="F614" i="8"/>
  <c r="F402" i="8"/>
  <c r="F129" i="8"/>
  <c r="F145" i="8"/>
  <c r="F404" i="8"/>
  <c r="F532" i="8"/>
  <c r="F257" i="8"/>
  <c r="F264" i="8"/>
  <c r="F263" i="8"/>
  <c r="F370" i="8"/>
  <c r="F29" i="8"/>
  <c r="F360" i="8"/>
  <c r="F535" i="8"/>
  <c r="F473" i="8"/>
  <c r="F372" i="8"/>
  <c r="F374" i="8"/>
  <c r="F437" i="8"/>
  <c r="F438" i="8"/>
  <c r="F294" i="8"/>
  <c r="F412" i="8"/>
  <c r="F160" i="8"/>
  <c r="F156" i="8"/>
  <c r="F466" i="8"/>
  <c r="F465" i="8"/>
  <c r="F50" i="8"/>
  <c r="F51" i="8"/>
  <c r="F469" i="8"/>
  <c r="F377" i="8"/>
  <c r="F434" i="8"/>
  <c r="F34" i="8"/>
  <c r="F151" i="8"/>
  <c r="F157" i="8"/>
  <c r="F343" i="8"/>
  <c r="F522" i="8"/>
  <c r="F261" i="8"/>
  <c r="F260" i="8"/>
  <c r="F310" i="8"/>
  <c r="F317" i="8"/>
  <c r="F574" i="8"/>
  <c r="F394" i="8"/>
  <c r="F569" i="8"/>
  <c r="F568" i="8"/>
  <c r="F390" i="8"/>
  <c r="F344" i="8"/>
  <c r="F137" i="8"/>
  <c r="J886" i="3"/>
  <c r="J333" i="3"/>
  <c r="J854" i="3"/>
  <c r="J852" i="3"/>
  <c r="J748" i="3"/>
  <c r="J397" i="3"/>
  <c r="J141" i="3"/>
  <c r="J812" i="3"/>
  <c r="J900" i="3"/>
  <c r="J756" i="3"/>
  <c r="J884" i="3"/>
  <c r="J688" i="3"/>
  <c r="J868" i="3"/>
  <c r="J656" i="3"/>
  <c r="J820" i="3"/>
  <c r="J69" i="3"/>
  <c r="J878" i="3"/>
  <c r="J846" i="3"/>
  <c r="J804" i="3"/>
  <c r="J740" i="3"/>
  <c r="J624" i="3"/>
  <c r="J269" i="3"/>
  <c r="J876" i="3"/>
  <c r="J844" i="3"/>
  <c r="J796" i="3"/>
  <c r="J732" i="3"/>
  <c r="J592" i="3"/>
  <c r="J205" i="3"/>
  <c r="J902" i="3"/>
  <c r="J870" i="3"/>
  <c r="J838" i="3"/>
  <c r="J788" i="3"/>
  <c r="J724" i="3"/>
  <c r="J560" i="3"/>
  <c r="J77" i="3"/>
  <c r="J836" i="3"/>
  <c r="J780" i="3"/>
  <c r="J716" i="3"/>
  <c r="J528" i="3"/>
  <c r="J13" i="3"/>
  <c r="J894" i="3"/>
  <c r="J862" i="3"/>
  <c r="J830" i="3"/>
  <c r="J772" i="3"/>
  <c r="J708" i="3"/>
  <c r="J496" i="3"/>
  <c r="J892" i="3"/>
  <c r="J860" i="3"/>
  <c r="J828" i="3"/>
  <c r="J764" i="3"/>
  <c r="J700" i="3"/>
  <c r="J461" i="3"/>
  <c r="J12" i="3"/>
  <c r="J899" i="3"/>
  <c r="J891" i="3"/>
  <c r="J883" i="3"/>
  <c r="J875" i="3"/>
  <c r="J867" i="3"/>
  <c r="J859" i="3"/>
  <c r="J851" i="3"/>
  <c r="J843" i="3"/>
  <c r="J835" i="3"/>
  <c r="J827" i="3"/>
  <c r="J819" i="3"/>
  <c r="J811" i="3"/>
  <c r="J803" i="3"/>
  <c r="J795" i="3"/>
  <c r="J787" i="3"/>
  <c r="J779" i="3"/>
  <c r="J771" i="3"/>
  <c r="J763" i="3"/>
  <c r="J755" i="3"/>
  <c r="J747" i="3"/>
  <c r="J739" i="3"/>
  <c r="J731" i="3"/>
  <c r="J723" i="3"/>
  <c r="J715" i="3"/>
  <c r="J707" i="3"/>
  <c r="J699" i="3"/>
  <c r="J685" i="3"/>
  <c r="J653" i="3"/>
  <c r="J621" i="3"/>
  <c r="J589" i="3"/>
  <c r="J557" i="3"/>
  <c r="J525" i="3"/>
  <c r="J493" i="3"/>
  <c r="J453" i="3"/>
  <c r="J389" i="3"/>
  <c r="J325" i="3"/>
  <c r="J261" i="3"/>
  <c r="J197" i="3"/>
  <c r="J133" i="3"/>
  <c r="J14" i="3"/>
  <c r="J22" i="3"/>
  <c r="J30" i="3"/>
  <c r="J38" i="3"/>
  <c r="J46" i="3"/>
  <c r="J54" i="3"/>
  <c r="J62" i="3"/>
  <c r="J70" i="3"/>
  <c r="J78" i="3"/>
  <c r="J86" i="3"/>
  <c r="J94" i="3"/>
  <c r="J102" i="3"/>
  <c r="J110" i="3"/>
  <c r="J118" i="3"/>
  <c r="J126" i="3"/>
  <c r="J134" i="3"/>
  <c r="J142" i="3"/>
  <c r="J150" i="3"/>
  <c r="J158" i="3"/>
  <c r="J166" i="3"/>
  <c r="J174" i="3"/>
  <c r="J182" i="3"/>
  <c r="J190" i="3"/>
  <c r="J198" i="3"/>
  <c r="J206" i="3"/>
  <c r="J214" i="3"/>
  <c r="J222" i="3"/>
  <c r="J230" i="3"/>
  <c r="J238" i="3"/>
  <c r="J246" i="3"/>
  <c r="J254" i="3"/>
  <c r="J262" i="3"/>
  <c r="J270" i="3"/>
  <c r="J278" i="3"/>
  <c r="J286" i="3"/>
  <c r="J294" i="3"/>
  <c r="J302" i="3"/>
  <c r="J310" i="3"/>
  <c r="J318" i="3"/>
  <c r="J326" i="3"/>
  <c r="J334" i="3"/>
  <c r="J342" i="3"/>
  <c r="J350" i="3"/>
  <c r="J358" i="3"/>
  <c r="J366" i="3"/>
  <c r="J374" i="3"/>
  <c r="J382" i="3"/>
  <c r="J390" i="3"/>
  <c r="J398" i="3"/>
  <c r="J406" i="3"/>
  <c r="J414" i="3"/>
  <c r="J422" i="3"/>
  <c r="J430" i="3"/>
  <c r="J438" i="3"/>
  <c r="J446" i="3"/>
  <c r="J454" i="3"/>
  <c r="J462" i="3"/>
  <c r="J470" i="3"/>
  <c r="J478" i="3"/>
  <c r="J486" i="3"/>
  <c r="J494" i="3"/>
  <c r="J502" i="3"/>
  <c r="J510" i="3"/>
  <c r="J518" i="3"/>
  <c r="J526" i="3"/>
  <c r="J534" i="3"/>
  <c r="J542" i="3"/>
  <c r="J550" i="3"/>
  <c r="J558" i="3"/>
  <c r="J566" i="3"/>
  <c r="J574" i="3"/>
  <c r="J582" i="3"/>
  <c r="J590" i="3"/>
  <c r="J598" i="3"/>
  <c r="J606" i="3"/>
  <c r="J614" i="3"/>
  <c r="J622" i="3"/>
  <c r="J630" i="3"/>
  <c r="J638" i="3"/>
  <c r="J646" i="3"/>
  <c r="J654" i="3"/>
  <c r="J662" i="3"/>
  <c r="J670" i="3"/>
  <c r="J678" i="3"/>
  <c r="J686" i="3"/>
  <c r="J15" i="3"/>
  <c r="J23" i="3"/>
  <c r="J31" i="3"/>
  <c r="J39" i="3"/>
  <c r="J47" i="3"/>
  <c r="J55" i="3"/>
  <c r="J63" i="3"/>
  <c r="J71" i="3"/>
  <c r="J79" i="3"/>
  <c r="J87" i="3"/>
  <c r="J95" i="3"/>
  <c r="J103" i="3"/>
  <c r="J111" i="3"/>
  <c r="J119" i="3"/>
  <c r="J127" i="3"/>
  <c r="J135" i="3"/>
  <c r="J143" i="3"/>
  <c r="J151" i="3"/>
  <c r="J159" i="3"/>
  <c r="J167" i="3"/>
  <c r="J175" i="3"/>
  <c r="J183" i="3"/>
  <c r="J191" i="3"/>
  <c r="J199" i="3"/>
  <c r="J207" i="3"/>
  <c r="J215" i="3"/>
  <c r="J223" i="3"/>
  <c r="J231" i="3"/>
  <c r="J239" i="3"/>
  <c r="J247" i="3"/>
  <c r="J255" i="3"/>
  <c r="J263" i="3"/>
  <c r="J271" i="3"/>
  <c r="J279" i="3"/>
  <c r="J287" i="3"/>
  <c r="J295" i="3"/>
  <c r="J303" i="3"/>
  <c r="J311" i="3"/>
  <c r="J319" i="3"/>
  <c r="J327" i="3"/>
  <c r="J335" i="3"/>
  <c r="J343" i="3"/>
  <c r="J351" i="3"/>
  <c r="J359" i="3"/>
  <c r="J367" i="3"/>
  <c r="J375" i="3"/>
  <c r="J383" i="3"/>
  <c r="J391" i="3"/>
  <c r="J399" i="3"/>
  <c r="J407" i="3"/>
  <c r="J415" i="3"/>
  <c r="J423" i="3"/>
  <c r="J431" i="3"/>
  <c r="J439" i="3"/>
  <c r="J447" i="3"/>
  <c r="J455" i="3"/>
  <c r="J463" i="3"/>
  <c r="J471" i="3"/>
  <c r="J479" i="3"/>
  <c r="J487" i="3"/>
  <c r="J495" i="3"/>
  <c r="J503" i="3"/>
  <c r="J511" i="3"/>
  <c r="J519" i="3"/>
  <c r="J527" i="3"/>
  <c r="J535" i="3"/>
  <c r="J543" i="3"/>
  <c r="J551" i="3"/>
  <c r="J559" i="3"/>
  <c r="J567" i="3"/>
  <c r="J575" i="3"/>
  <c r="J583" i="3"/>
  <c r="J591" i="3"/>
  <c r="J599" i="3"/>
  <c r="J607" i="3"/>
  <c r="J615" i="3"/>
  <c r="J623" i="3"/>
  <c r="J631" i="3"/>
  <c r="J639" i="3"/>
  <c r="J647" i="3"/>
  <c r="J655" i="3"/>
  <c r="J663" i="3"/>
  <c r="J671" i="3"/>
  <c r="J679" i="3"/>
  <c r="J687" i="3"/>
  <c r="J16" i="3"/>
  <c r="J24" i="3"/>
  <c r="J32" i="3"/>
  <c r="J40" i="3"/>
  <c r="J48" i="3"/>
  <c r="J56" i="3"/>
  <c r="J64" i="3"/>
  <c r="J72" i="3"/>
  <c r="J80" i="3"/>
  <c r="J88" i="3"/>
  <c r="J96" i="3"/>
  <c r="J104" i="3"/>
  <c r="J112" i="3"/>
  <c r="J120" i="3"/>
  <c r="J128" i="3"/>
  <c r="J136" i="3"/>
  <c r="J144" i="3"/>
  <c r="J152" i="3"/>
  <c r="J160" i="3"/>
  <c r="J168" i="3"/>
  <c r="J176" i="3"/>
  <c r="J184" i="3"/>
  <c r="J192" i="3"/>
  <c r="J200" i="3"/>
  <c r="J208" i="3"/>
  <c r="J216" i="3"/>
  <c r="J224" i="3"/>
  <c r="J232" i="3"/>
  <c r="J240" i="3"/>
  <c r="J248" i="3"/>
  <c r="J256" i="3"/>
  <c r="J264" i="3"/>
  <c r="J272" i="3"/>
  <c r="J280" i="3"/>
  <c r="J288" i="3"/>
  <c r="J296" i="3"/>
  <c r="J304" i="3"/>
  <c r="J312" i="3"/>
  <c r="J320" i="3"/>
  <c r="J328" i="3"/>
  <c r="J336" i="3"/>
  <c r="J344" i="3"/>
  <c r="J352" i="3"/>
  <c r="J360" i="3"/>
  <c r="J368" i="3"/>
  <c r="J376" i="3"/>
  <c r="J384" i="3"/>
  <c r="J392" i="3"/>
  <c r="J400" i="3"/>
  <c r="J408" i="3"/>
  <c r="J416" i="3"/>
  <c r="J424" i="3"/>
  <c r="J432" i="3"/>
  <c r="J440" i="3"/>
  <c r="J448" i="3"/>
  <c r="J456" i="3"/>
  <c r="J464" i="3"/>
  <c r="J17" i="3"/>
  <c r="J25" i="3"/>
  <c r="J33" i="3"/>
  <c r="J41" i="3"/>
  <c r="J49" i="3"/>
  <c r="J57" i="3"/>
  <c r="J65" i="3"/>
  <c r="J73" i="3"/>
  <c r="J81" i="3"/>
  <c r="J89" i="3"/>
  <c r="J97" i="3"/>
  <c r="J105" i="3"/>
  <c r="J113" i="3"/>
  <c r="J121" i="3"/>
  <c r="J129" i="3"/>
  <c r="J137" i="3"/>
  <c r="J145" i="3"/>
  <c r="J153" i="3"/>
  <c r="J161" i="3"/>
  <c r="J169" i="3"/>
  <c r="J177" i="3"/>
  <c r="J185" i="3"/>
  <c r="J193" i="3"/>
  <c r="J201" i="3"/>
  <c r="J209" i="3"/>
  <c r="J217" i="3"/>
  <c r="J225" i="3"/>
  <c r="J233" i="3"/>
  <c r="J241" i="3"/>
  <c r="J249" i="3"/>
  <c r="J257" i="3"/>
  <c r="J265" i="3"/>
  <c r="J273" i="3"/>
  <c r="J281" i="3"/>
  <c r="J289" i="3"/>
  <c r="J297" i="3"/>
  <c r="J305" i="3"/>
  <c r="J313" i="3"/>
  <c r="J321" i="3"/>
  <c r="J329" i="3"/>
  <c r="J337" i="3"/>
  <c r="J345" i="3"/>
  <c r="J353" i="3"/>
  <c r="J361" i="3"/>
  <c r="J369" i="3"/>
  <c r="J377" i="3"/>
  <c r="J385" i="3"/>
  <c r="J393" i="3"/>
  <c r="J401" i="3"/>
  <c r="J409" i="3"/>
  <c r="J417" i="3"/>
  <c r="J425" i="3"/>
  <c r="J433" i="3"/>
  <c r="J441" i="3"/>
  <c r="J449" i="3"/>
  <c r="J457" i="3"/>
  <c r="J465" i="3"/>
  <c r="J473" i="3"/>
  <c r="J481" i="3"/>
  <c r="J489" i="3"/>
  <c r="J497" i="3"/>
  <c r="J505" i="3"/>
  <c r="J513" i="3"/>
  <c r="J521" i="3"/>
  <c r="J529" i="3"/>
  <c r="J537" i="3"/>
  <c r="J545" i="3"/>
  <c r="J553" i="3"/>
  <c r="J561" i="3"/>
  <c r="J569" i="3"/>
  <c r="J577" i="3"/>
  <c r="J585" i="3"/>
  <c r="J593" i="3"/>
  <c r="J601" i="3"/>
  <c r="J609" i="3"/>
  <c r="J617" i="3"/>
  <c r="J625" i="3"/>
  <c r="J633" i="3"/>
  <c r="J641" i="3"/>
  <c r="J649" i="3"/>
  <c r="J657" i="3"/>
  <c r="J665" i="3"/>
  <c r="J673" i="3"/>
  <c r="J681" i="3"/>
  <c r="J689" i="3"/>
  <c r="J18" i="3"/>
  <c r="J26" i="3"/>
  <c r="J34" i="3"/>
  <c r="J42" i="3"/>
  <c r="J50" i="3"/>
  <c r="J58" i="3"/>
  <c r="J66" i="3"/>
  <c r="J74" i="3"/>
  <c r="J82" i="3"/>
  <c r="J90" i="3"/>
  <c r="J98" i="3"/>
  <c r="J106" i="3"/>
  <c r="J114" i="3"/>
  <c r="J122" i="3"/>
  <c r="J130" i="3"/>
  <c r="J138" i="3"/>
  <c r="J146" i="3"/>
  <c r="J154" i="3"/>
  <c r="J162" i="3"/>
  <c r="J170" i="3"/>
  <c r="J178" i="3"/>
  <c r="J186" i="3"/>
  <c r="J194" i="3"/>
  <c r="J202" i="3"/>
  <c r="J210" i="3"/>
  <c r="J218" i="3"/>
  <c r="J226" i="3"/>
  <c r="J234" i="3"/>
  <c r="J242" i="3"/>
  <c r="J250" i="3"/>
  <c r="J258" i="3"/>
  <c r="J266" i="3"/>
  <c r="J274" i="3"/>
  <c r="J282" i="3"/>
  <c r="J290" i="3"/>
  <c r="J298" i="3"/>
  <c r="J306" i="3"/>
  <c r="J314" i="3"/>
  <c r="J322" i="3"/>
  <c r="J330" i="3"/>
  <c r="J338" i="3"/>
  <c r="J346" i="3"/>
  <c r="J354" i="3"/>
  <c r="J362" i="3"/>
  <c r="J370" i="3"/>
  <c r="J378" i="3"/>
  <c r="J386" i="3"/>
  <c r="J394" i="3"/>
  <c r="J402" i="3"/>
  <c r="J410" i="3"/>
  <c r="J418" i="3"/>
  <c r="J426" i="3"/>
  <c r="J434" i="3"/>
  <c r="J442" i="3"/>
  <c r="J450" i="3"/>
  <c r="J458" i="3"/>
  <c r="J466" i="3"/>
  <c r="J474" i="3"/>
  <c r="J482" i="3"/>
  <c r="J490" i="3"/>
  <c r="J498" i="3"/>
  <c r="J506" i="3"/>
  <c r="J514" i="3"/>
  <c r="J522" i="3"/>
  <c r="J530" i="3"/>
  <c r="J538" i="3"/>
  <c r="J546" i="3"/>
  <c r="J554" i="3"/>
  <c r="J562" i="3"/>
  <c r="J570" i="3"/>
  <c r="J578" i="3"/>
  <c r="J586" i="3"/>
  <c r="J594" i="3"/>
  <c r="J602" i="3"/>
  <c r="J610" i="3"/>
  <c r="J618" i="3"/>
  <c r="J626" i="3"/>
  <c r="J634" i="3"/>
  <c r="J642" i="3"/>
  <c r="J650" i="3"/>
  <c r="J658" i="3"/>
  <c r="J666" i="3"/>
  <c r="J674" i="3"/>
  <c r="J682" i="3"/>
  <c r="J690" i="3"/>
  <c r="J19" i="3"/>
  <c r="J27" i="3"/>
  <c r="J35" i="3"/>
  <c r="J43" i="3"/>
  <c r="J51" i="3"/>
  <c r="J59" i="3"/>
  <c r="J67" i="3"/>
  <c r="J75" i="3"/>
  <c r="J83" i="3"/>
  <c r="J91" i="3"/>
  <c r="J99" i="3"/>
  <c r="J107" i="3"/>
  <c r="J115" i="3"/>
  <c r="J123" i="3"/>
  <c r="J131" i="3"/>
  <c r="J139" i="3"/>
  <c r="J147" i="3"/>
  <c r="J155" i="3"/>
  <c r="J163" i="3"/>
  <c r="J171" i="3"/>
  <c r="J179" i="3"/>
  <c r="J187" i="3"/>
  <c r="J195" i="3"/>
  <c r="J203" i="3"/>
  <c r="J211" i="3"/>
  <c r="J219" i="3"/>
  <c r="J227" i="3"/>
  <c r="J235" i="3"/>
  <c r="J243" i="3"/>
  <c r="J251" i="3"/>
  <c r="J259" i="3"/>
  <c r="J267" i="3"/>
  <c r="J275" i="3"/>
  <c r="J283" i="3"/>
  <c r="J291" i="3"/>
  <c r="J299" i="3"/>
  <c r="J307" i="3"/>
  <c r="J315" i="3"/>
  <c r="J323" i="3"/>
  <c r="J331" i="3"/>
  <c r="J339" i="3"/>
  <c r="J347" i="3"/>
  <c r="J355" i="3"/>
  <c r="J363" i="3"/>
  <c r="J371" i="3"/>
  <c r="J379" i="3"/>
  <c r="J387" i="3"/>
  <c r="J395" i="3"/>
  <c r="J403" i="3"/>
  <c r="J411" i="3"/>
  <c r="J419" i="3"/>
  <c r="J427" i="3"/>
  <c r="J435" i="3"/>
  <c r="J443" i="3"/>
  <c r="J451" i="3"/>
  <c r="J459" i="3"/>
  <c r="J467" i="3"/>
  <c r="J475" i="3"/>
  <c r="J483" i="3"/>
  <c r="J491" i="3"/>
  <c r="J499" i="3"/>
  <c r="J507" i="3"/>
  <c r="J515" i="3"/>
  <c r="J523" i="3"/>
  <c r="J531" i="3"/>
  <c r="J539" i="3"/>
  <c r="J547" i="3"/>
  <c r="J555" i="3"/>
  <c r="J563" i="3"/>
  <c r="J571" i="3"/>
  <c r="J579" i="3"/>
  <c r="J587" i="3"/>
  <c r="J595" i="3"/>
  <c r="J603" i="3"/>
  <c r="J611" i="3"/>
  <c r="J619" i="3"/>
  <c r="J627" i="3"/>
  <c r="J635" i="3"/>
  <c r="J643" i="3"/>
  <c r="J651" i="3"/>
  <c r="J659" i="3"/>
  <c r="J667" i="3"/>
  <c r="J675" i="3"/>
  <c r="J683" i="3"/>
  <c r="J691" i="3"/>
  <c r="J20" i="3"/>
  <c r="J28" i="3"/>
  <c r="J36" i="3"/>
  <c r="J44" i="3"/>
  <c r="J52" i="3"/>
  <c r="J60" i="3"/>
  <c r="J68" i="3"/>
  <c r="J76" i="3"/>
  <c r="J84" i="3"/>
  <c r="J92" i="3"/>
  <c r="J100" i="3"/>
  <c r="J108" i="3"/>
  <c r="J116" i="3"/>
  <c r="J124" i="3"/>
  <c r="J132" i="3"/>
  <c r="J140" i="3"/>
  <c r="J148" i="3"/>
  <c r="J156" i="3"/>
  <c r="J164" i="3"/>
  <c r="J172" i="3"/>
  <c r="J180" i="3"/>
  <c r="J188" i="3"/>
  <c r="J196" i="3"/>
  <c r="J204" i="3"/>
  <c r="J212" i="3"/>
  <c r="J220" i="3"/>
  <c r="J228" i="3"/>
  <c r="J236" i="3"/>
  <c r="J244" i="3"/>
  <c r="J252" i="3"/>
  <c r="J260" i="3"/>
  <c r="J268" i="3"/>
  <c r="J276" i="3"/>
  <c r="J284" i="3"/>
  <c r="J292" i="3"/>
  <c r="J300" i="3"/>
  <c r="J308" i="3"/>
  <c r="J316" i="3"/>
  <c r="J324" i="3"/>
  <c r="J332" i="3"/>
  <c r="J340" i="3"/>
  <c r="J348" i="3"/>
  <c r="J356" i="3"/>
  <c r="J364" i="3"/>
  <c r="J372" i="3"/>
  <c r="J380" i="3"/>
  <c r="J388" i="3"/>
  <c r="J396" i="3"/>
  <c r="J404" i="3"/>
  <c r="J412" i="3"/>
  <c r="J420" i="3"/>
  <c r="J428" i="3"/>
  <c r="J436" i="3"/>
  <c r="J444" i="3"/>
  <c r="J452" i="3"/>
  <c r="J460" i="3"/>
  <c r="J468" i="3"/>
  <c r="J476" i="3"/>
  <c r="J484" i="3"/>
  <c r="J492" i="3"/>
  <c r="J500" i="3"/>
  <c r="J508" i="3"/>
  <c r="J516" i="3"/>
  <c r="J524" i="3"/>
  <c r="J532" i="3"/>
  <c r="J540" i="3"/>
  <c r="J548" i="3"/>
  <c r="J556" i="3"/>
  <c r="J564" i="3"/>
  <c r="J572" i="3"/>
  <c r="J580" i="3"/>
  <c r="J588" i="3"/>
  <c r="J596" i="3"/>
  <c r="J604" i="3"/>
  <c r="J612" i="3"/>
  <c r="J620" i="3"/>
  <c r="J628" i="3"/>
  <c r="J636" i="3"/>
  <c r="J644" i="3"/>
  <c r="J652" i="3"/>
  <c r="J660" i="3"/>
  <c r="J668" i="3"/>
  <c r="J676" i="3"/>
  <c r="J684" i="3"/>
  <c r="J692" i="3"/>
  <c r="J898" i="3"/>
  <c r="J890" i="3"/>
  <c r="J882" i="3"/>
  <c r="J874" i="3"/>
  <c r="J866" i="3"/>
  <c r="J858" i="3"/>
  <c r="J850" i="3"/>
  <c r="J842" i="3"/>
  <c r="J834" i="3"/>
  <c r="J826" i="3"/>
  <c r="J818" i="3"/>
  <c r="J810" i="3"/>
  <c r="J802" i="3"/>
  <c r="J794" i="3"/>
  <c r="J786" i="3"/>
  <c r="J778" i="3"/>
  <c r="J770" i="3"/>
  <c r="J762" i="3"/>
  <c r="J754" i="3"/>
  <c r="J746" i="3"/>
  <c r="J738" i="3"/>
  <c r="J730" i="3"/>
  <c r="J722" i="3"/>
  <c r="J714" i="3"/>
  <c r="J706" i="3"/>
  <c r="J698" i="3"/>
  <c r="J680" i="3"/>
  <c r="J648" i="3"/>
  <c r="J616" i="3"/>
  <c r="J584" i="3"/>
  <c r="J552" i="3"/>
  <c r="J520" i="3"/>
  <c r="J488" i="3"/>
  <c r="J445" i="3"/>
  <c r="J381" i="3"/>
  <c r="J317" i="3"/>
  <c r="J253" i="3"/>
  <c r="J189" i="3"/>
  <c r="J125" i="3"/>
  <c r="J61" i="3"/>
  <c r="J897" i="3"/>
  <c r="J873" i="3"/>
  <c r="J857" i="3"/>
  <c r="J849" i="3"/>
  <c r="J841" i="3"/>
  <c r="J833" i="3"/>
  <c r="J825" i="3"/>
  <c r="J801" i="3"/>
  <c r="J793" i="3"/>
  <c r="J785" i="3"/>
  <c r="J777" i="3"/>
  <c r="J769" i="3"/>
  <c r="J761" i="3"/>
  <c r="J753" i="3"/>
  <c r="J745" i="3"/>
  <c r="J737" i="3"/>
  <c r="J729" i="3"/>
  <c r="J721" i="3"/>
  <c r="J713" i="3"/>
  <c r="J705" i="3"/>
  <c r="J697" i="3"/>
  <c r="J677" i="3"/>
  <c r="J645" i="3"/>
  <c r="J613" i="3"/>
  <c r="J581" i="3"/>
  <c r="J549" i="3"/>
  <c r="J517" i="3"/>
  <c r="J485" i="3"/>
  <c r="J437" i="3"/>
  <c r="J373" i="3"/>
  <c r="J309" i="3"/>
  <c r="J245" i="3"/>
  <c r="J181" i="3"/>
  <c r="J117" i="3"/>
  <c r="J53" i="3"/>
  <c r="J881" i="3"/>
  <c r="J817" i="3"/>
  <c r="J904" i="3"/>
  <c r="J896" i="3"/>
  <c r="J888" i="3"/>
  <c r="J880" i="3"/>
  <c r="J872" i="3"/>
  <c r="J864" i="3"/>
  <c r="J856" i="3"/>
  <c r="J848" i="3"/>
  <c r="J840" i="3"/>
  <c r="J832" i="3"/>
  <c r="J824" i="3"/>
  <c r="J816" i="3"/>
  <c r="J808" i="3"/>
  <c r="J800" i="3"/>
  <c r="J792" i="3"/>
  <c r="J784" i="3"/>
  <c r="J776" i="3"/>
  <c r="J768" i="3"/>
  <c r="J760" i="3"/>
  <c r="J752" i="3"/>
  <c r="J744" i="3"/>
  <c r="J736" i="3"/>
  <c r="J728" i="3"/>
  <c r="J720" i="3"/>
  <c r="J712" i="3"/>
  <c r="J704" i="3"/>
  <c r="J696" i="3"/>
  <c r="J672" i="3"/>
  <c r="J640" i="3"/>
  <c r="J608" i="3"/>
  <c r="J576" i="3"/>
  <c r="J544" i="3"/>
  <c r="J512" i="3"/>
  <c r="J480" i="3"/>
  <c r="J429" i="3"/>
  <c r="J365" i="3"/>
  <c r="J301" i="3"/>
  <c r="J237" i="3"/>
  <c r="J173" i="3"/>
  <c r="J109" i="3"/>
  <c r="J45" i="3"/>
  <c r="J889" i="3"/>
  <c r="J865" i="3"/>
  <c r="J809" i="3"/>
  <c r="J903" i="3"/>
  <c r="J895" i="3"/>
  <c r="J887" i="3"/>
  <c r="J879" i="3"/>
  <c r="J871" i="3"/>
  <c r="J863" i="3"/>
  <c r="J855" i="3"/>
  <c r="J847" i="3"/>
  <c r="J839" i="3"/>
  <c r="J831" i="3"/>
  <c r="J823" i="3"/>
  <c r="J815" i="3"/>
  <c r="J807" i="3"/>
  <c r="J799" i="3"/>
  <c r="J791" i="3"/>
  <c r="J783" i="3"/>
  <c r="J775" i="3"/>
  <c r="J767" i="3"/>
  <c r="J759" i="3"/>
  <c r="J751" i="3"/>
  <c r="J743" i="3"/>
  <c r="J735" i="3"/>
  <c r="J727" i="3"/>
  <c r="J719" i="3"/>
  <c r="J711" i="3"/>
  <c r="J703" i="3"/>
  <c r="J695" i="3"/>
  <c r="J669" i="3"/>
  <c r="J637" i="3"/>
  <c r="J605" i="3"/>
  <c r="J573" i="3"/>
  <c r="J541" i="3"/>
  <c r="J509" i="3"/>
  <c r="J477" i="3"/>
  <c r="J421" i="3"/>
  <c r="J357" i="3"/>
  <c r="J293" i="3"/>
  <c r="J229" i="3"/>
  <c r="J165" i="3"/>
  <c r="J101" i="3"/>
  <c r="J37" i="3"/>
  <c r="J822" i="3"/>
  <c r="J814" i="3"/>
  <c r="J806" i="3"/>
  <c r="J798" i="3"/>
  <c r="J790" i="3"/>
  <c r="J782" i="3"/>
  <c r="J774" i="3"/>
  <c r="J766" i="3"/>
  <c r="J758" i="3"/>
  <c r="J750" i="3"/>
  <c r="J742" i="3"/>
  <c r="J734" i="3"/>
  <c r="J726" i="3"/>
  <c r="J718" i="3"/>
  <c r="J710" i="3"/>
  <c r="J702" i="3"/>
  <c r="J694" i="3"/>
  <c r="J664" i="3"/>
  <c r="J632" i="3"/>
  <c r="J600" i="3"/>
  <c r="J568" i="3"/>
  <c r="J536" i="3"/>
  <c r="J504" i="3"/>
  <c r="J472" i="3"/>
  <c r="J413" i="3"/>
  <c r="J349" i="3"/>
  <c r="J285" i="3"/>
  <c r="J221" i="3"/>
  <c r="J157" i="3"/>
  <c r="J93" i="3"/>
  <c r="J29" i="3"/>
  <c r="J901" i="3"/>
  <c r="J893" i="3"/>
  <c r="J885" i="3"/>
  <c r="J877" i="3"/>
  <c r="J869" i="3"/>
  <c r="J861" i="3"/>
  <c r="J853" i="3"/>
  <c r="J845" i="3"/>
  <c r="J837" i="3"/>
  <c r="J829" i="3"/>
  <c r="J821" i="3"/>
  <c r="J813" i="3"/>
  <c r="J805" i="3"/>
  <c r="J797" i="3"/>
  <c r="J789" i="3"/>
  <c r="J781" i="3"/>
  <c r="J773" i="3"/>
  <c r="J765" i="3"/>
  <c r="J757" i="3"/>
  <c r="J749" i="3"/>
  <c r="J741" i="3"/>
  <c r="J733" i="3"/>
  <c r="J725" i="3"/>
  <c r="J717" i="3"/>
  <c r="J709" i="3"/>
  <c r="J701" i="3"/>
  <c r="J693" i="3"/>
  <c r="J661" i="3"/>
  <c r="J629" i="3"/>
  <c r="J597" i="3"/>
  <c r="J565" i="3"/>
  <c r="J533" i="3"/>
  <c r="J501" i="3"/>
  <c r="J469" i="3"/>
  <c r="J405" i="3"/>
  <c r="J341" i="3"/>
  <c r="J277" i="3"/>
  <c r="J213" i="3"/>
  <c r="J149" i="3"/>
  <c r="J85" i="3"/>
  <c r="J21" i="3"/>
</calcChain>
</file>

<file path=xl/sharedStrings.xml><?xml version="1.0" encoding="utf-8"?>
<sst xmlns="http://schemas.openxmlformats.org/spreadsheetml/2006/main" count="10555" uniqueCount="3925">
  <si>
    <t>Định mức tiêu hao nhiên liệu, năng lượng (1ca)</t>
  </si>
  <si>
    <t>Stt</t>
  </si>
  <si>
    <t>Mã hiệu</t>
  </si>
  <si>
    <t>Loại máy và thiết bị</t>
  </si>
  <si>
    <t>Số ca năm</t>
  </si>
  <si>
    <t>Định mức (%)</t>
  </si>
  <si>
    <t>Nhân công điều khiển máy</t>
  </si>
  <si>
    <t>Sửa chữa</t>
  </si>
  <si>
    <t>Chi phí khác</t>
  </si>
  <si>
    <t>1</t>
  </si>
  <si>
    <t>1.1</t>
  </si>
  <si>
    <t>M101.0000</t>
  </si>
  <si>
    <t>MÁY THI CÔNG ĐẤT VÀ LU LÈN</t>
  </si>
  <si>
    <t>M101.0100</t>
  </si>
  <si>
    <t>Máy đào một gầu, bánh xích - dung tích gầu:</t>
  </si>
  <si>
    <t>M101.0101</t>
  </si>
  <si>
    <t>lít diezel</t>
  </si>
  <si>
    <t>1x4/7</t>
  </si>
  <si>
    <t>2</t>
  </si>
  <si>
    <t>M101.0102</t>
  </si>
  <si>
    <t>3</t>
  </si>
  <si>
    <t>M101.0103</t>
  </si>
  <si>
    <t>4</t>
  </si>
  <si>
    <t>M101.0104</t>
  </si>
  <si>
    <t>5</t>
  </si>
  <si>
    <t>M101.0105</t>
  </si>
  <si>
    <t>6</t>
  </si>
  <si>
    <t>M101.0106</t>
  </si>
  <si>
    <t>7</t>
  </si>
  <si>
    <t>M101.0107</t>
  </si>
  <si>
    <t>8</t>
  </si>
  <si>
    <t>M101.0108</t>
  </si>
  <si>
    <t>9</t>
  </si>
  <si>
    <t>M101.0115</t>
  </si>
  <si>
    <t>10</t>
  </si>
  <si>
    <t>M101.0116</t>
  </si>
  <si>
    <t>M101.0200</t>
  </si>
  <si>
    <t>Máy đào một gầu, bánh hơi - dung tích gầu:</t>
  </si>
  <si>
    <t>11</t>
  </si>
  <si>
    <t>M101.0201</t>
  </si>
  <si>
    <t>12</t>
  </si>
  <si>
    <t>M101.0202</t>
  </si>
  <si>
    <t>M101.0300</t>
  </si>
  <si>
    <t>Máy đào gầu dây - dung tích gầu:</t>
  </si>
  <si>
    <t>13</t>
  </si>
  <si>
    <t>M101.0301</t>
  </si>
  <si>
    <t>1x5/7</t>
  </si>
  <si>
    <t>14</t>
  </si>
  <si>
    <t>M101.0302</t>
  </si>
  <si>
    <t>15</t>
  </si>
  <si>
    <t>M101.0303</t>
  </si>
  <si>
    <t>16</t>
  </si>
  <si>
    <t>M101.0304</t>
  </si>
  <si>
    <t>17</t>
  </si>
  <si>
    <t>M101.0305</t>
  </si>
  <si>
    <t>M101.0400</t>
  </si>
  <si>
    <t>Máy xúc lật - dung tích gầu:</t>
  </si>
  <si>
    <t>18</t>
  </si>
  <si>
    <t>M101.0401</t>
  </si>
  <si>
    <t>19</t>
  </si>
  <si>
    <t>M101.0402</t>
  </si>
  <si>
    <t>20</t>
  </si>
  <si>
    <t>M101.0403</t>
  </si>
  <si>
    <t>21</t>
  </si>
  <si>
    <t>M101.0404</t>
  </si>
  <si>
    <t>22</t>
  </si>
  <si>
    <t>M101.0405</t>
  </si>
  <si>
    <t>23</t>
  </si>
  <si>
    <t>M101.0406</t>
  </si>
  <si>
    <t>M101.0500</t>
  </si>
  <si>
    <t>Máy ủi - công suất:</t>
  </si>
  <si>
    <t>24</t>
  </si>
  <si>
    <t>M101.0501</t>
  </si>
  <si>
    <t>75 cv</t>
  </si>
  <si>
    <t>25</t>
  </si>
  <si>
    <t>M101.0502</t>
  </si>
  <si>
    <t>100 cv</t>
  </si>
  <si>
    <t>26</t>
  </si>
  <si>
    <t>M101.0503</t>
  </si>
  <si>
    <t>110 cv</t>
  </si>
  <si>
    <t>27</t>
  </si>
  <si>
    <t>M101.0504</t>
  </si>
  <si>
    <t>140 cv</t>
  </si>
  <si>
    <t>28</t>
  </si>
  <si>
    <t>M101.0505</t>
  </si>
  <si>
    <t>180 cv</t>
  </si>
  <si>
    <t>29</t>
  </si>
  <si>
    <t>M101.0506</t>
  </si>
  <si>
    <t>240 cv</t>
  </si>
  <si>
    <t>30</t>
  </si>
  <si>
    <t>M101.0507</t>
  </si>
  <si>
    <t>320 cv</t>
  </si>
  <si>
    <t>M101.0600</t>
  </si>
  <si>
    <t>Máy cạp tự hành - dung tích thùng:</t>
  </si>
  <si>
    <t>31</t>
  </si>
  <si>
    <t>M101.0601</t>
  </si>
  <si>
    <t>1x6/7</t>
  </si>
  <si>
    <t>32</t>
  </si>
  <si>
    <t>M101.0602</t>
  </si>
  <si>
    <t>33</t>
  </si>
  <si>
    <t>M101.0603</t>
  </si>
  <si>
    <t>M101.0700</t>
  </si>
  <si>
    <t>Máy san tự hành - công suất:</t>
  </si>
  <si>
    <t>34</t>
  </si>
  <si>
    <t>M101.0701</t>
  </si>
  <si>
    <t>35</t>
  </si>
  <si>
    <t>M101.0702</t>
  </si>
  <si>
    <t>36</t>
  </si>
  <si>
    <t>M101.0703</t>
  </si>
  <si>
    <t>M101.0800</t>
  </si>
  <si>
    <t>Máy đầm đất cầm tay - trọng lượng:</t>
  </si>
  <si>
    <t>37</t>
  </si>
  <si>
    <t>M101.0801</t>
  </si>
  <si>
    <t>50 kg</t>
  </si>
  <si>
    <t>lít xăng</t>
  </si>
  <si>
    <t>1x3/7</t>
  </si>
  <si>
    <t>38</t>
  </si>
  <si>
    <t>M101.0802</t>
  </si>
  <si>
    <t>60 kg</t>
  </si>
  <si>
    <t>39</t>
  </si>
  <si>
    <t>M101.0803</t>
  </si>
  <si>
    <t>70 kg</t>
  </si>
  <si>
    <t>40</t>
  </si>
  <si>
    <t>M101.0804</t>
  </si>
  <si>
    <t>80 kg</t>
  </si>
  <si>
    <t>M101.0900</t>
  </si>
  <si>
    <t>Máy lu bánh hơi tự hành - trọng lượng tĩnh:</t>
  </si>
  <si>
    <t>41</t>
  </si>
  <si>
    <t>M101.0901</t>
  </si>
  <si>
    <t>9 t</t>
  </si>
  <si>
    <t>42</t>
  </si>
  <si>
    <t>M101.0902</t>
  </si>
  <si>
    <t>16 t</t>
  </si>
  <si>
    <t>43</t>
  </si>
  <si>
    <t>M101.0903</t>
  </si>
  <si>
    <t>18 t</t>
  </si>
  <si>
    <t>44</t>
  </si>
  <si>
    <t>M101.0904</t>
  </si>
  <si>
    <t>25 t</t>
  </si>
  <si>
    <t>M101.1000</t>
  </si>
  <si>
    <t>Máy lu rung tự hành - trọng lượng tĩnh:</t>
  </si>
  <si>
    <t>45</t>
  </si>
  <si>
    <t>M101.1001</t>
  </si>
  <si>
    <t>8 t</t>
  </si>
  <si>
    <t>46</t>
  </si>
  <si>
    <t>M101.1002</t>
  </si>
  <si>
    <t>12 t</t>
  </si>
  <si>
    <t>47</t>
  </si>
  <si>
    <t>M101.1003</t>
  </si>
  <si>
    <t>15 t</t>
  </si>
  <si>
    <t>48</t>
  </si>
  <si>
    <t>M101.1004</t>
  </si>
  <si>
    <t>49</t>
  </si>
  <si>
    <t>M101.1005</t>
  </si>
  <si>
    <t>20t</t>
  </si>
  <si>
    <t>50</t>
  </si>
  <si>
    <t>M101.1006</t>
  </si>
  <si>
    <t>M101.1100</t>
  </si>
  <si>
    <t>Máy lu bánh thép tự hành - trọng lượng tĩnh:</t>
  </si>
  <si>
    <t>51</t>
  </si>
  <si>
    <t>M101.1101</t>
  </si>
  <si>
    <t>6,0 t</t>
  </si>
  <si>
    <t>52</t>
  </si>
  <si>
    <t>M101.1102</t>
  </si>
  <si>
    <t>8,5 t ÷ 9 t</t>
  </si>
  <si>
    <t>53</t>
  </si>
  <si>
    <t>M101.1103</t>
  </si>
  <si>
    <t>10 t</t>
  </si>
  <si>
    <t>54</t>
  </si>
  <si>
    <t>M101.1104</t>
  </si>
  <si>
    <t>55</t>
  </si>
  <si>
    <t>M101.1105</t>
  </si>
  <si>
    <t>56</t>
  </si>
  <si>
    <t>M101.1106</t>
  </si>
  <si>
    <t>M101.1200</t>
  </si>
  <si>
    <t>Máy lu chân cừu tự hành - trọng lượng tĩnh:</t>
  </si>
  <si>
    <t>57</t>
  </si>
  <si>
    <t>M101.1201</t>
  </si>
  <si>
    <t>58</t>
  </si>
  <si>
    <t>M101.1202</t>
  </si>
  <si>
    <t>20 t</t>
  </si>
  <si>
    <t>M102.0000</t>
  </si>
  <si>
    <t>MÁY NÂNG CHUYỂN</t>
  </si>
  <si>
    <t>M102.0100</t>
  </si>
  <si>
    <t>Cần trục ô tô - sức nâng:</t>
  </si>
  <si>
    <t>59</t>
  </si>
  <si>
    <t>M102.0101</t>
  </si>
  <si>
    <t>3 t</t>
  </si>
  <si>
    <t>1x1/4+1x3/4 lái xe</t>
  </si>
  <si>
    <t>60</t>
  </si>
  <si>
    <t>M102.0102</t>
  </si>
  <si>
    <t>4 t</t>
  </si>
  <si>
    <t>61</t>
  </si>
  <si>
    <t>M102.0103</t>
  </si>
  <si>
    <t>5 t</t>
  </si>
  <si>
    <t>62</t>
  </si>
  <si>
    <t>M102.0104</t>
  </si>
  <si>
    <t>6 t</t>
  </si>
  <si>
    <t>63</t>
  </si>
  <si>
    <t>M102.0105</t>
  </si>
  <si>
    <t>64</t>
  </si>
  <si>
    <t>M102.0106</t>
  </si>
  <si>
    <t>65</t>
  </si>
  <si>
    <t>M102.0107</t>
  </si>
  <si>
    <t>66</t>
  </si>
  <si>
    <t>M102.0108</t>
  </si>
  <si>
    <t>67</t>
  </si>
  <si>
    <t>M102.0109</t>
  </si>
  <si>
    <t>30 t</t>
  </si>
  <si>
    <t>68</t>
  </si>
  <si>
    <t>M102.0110</t>
  </si>
  <si>
    <t>40 t</t>
  </si>
  <si>
    <t>69</t>
  </si>
  <si>
    <t>M102.0111</t>
  </si>
  <si>
    <t>50 t</t>
  </si>
  <si>
    <t>M102.0200</t>
  </si>
  <si>
    <t>Cần cẩu bánh hơi - sức nâng:</t>
  </si>
  <si>
    <t>70</t>
  </si>
  <si>
    <t>M102.0201</t>
  </si>
  <si>
    <t>6t</t>
  </si>
  <si>
    <t>1x4/7+1x6/7</t>
  </si>
  <si>
    <t>71</t>
  </si>
  <si>
    <t>M102.0202</t>
  </si>
  <si>
    <t>72</t>
  </si>
  <si>
    <t>M102.0203</t>
  </si>
  <si>
    <t>73</t>
  </si>
  <si>
    <t>M102.0204</t>
  </si>
  <si>
    <t>74</t>
  </si>
  <si>
    <t>M102.0205</t>
  </si>
  <si>
    <t>63 t ÷ 65 t</t>
  </si>
  <si>
    <t>75</t>
  </si>
  <si>
    <t>M102.0206</t>
  </si>
  <si>
    <t>80t</t>
  </si>
  <si>
    <t>76</t>
  </si>
  <si>
    <t>M102.0207</t>
  </si>
  <si>
    <t>90 t</t>
  </si>
  <si>
    <t>1x4/7+1x7/7</t>
  </si>
  <si>
    <t>77</t>
  </si>
  <si>
    <t>M102.0208</t>
  </si>
  <si>
    <t>100 t</t>
  </si>
  <si>
    <t>78</t>
  </si>
  <si>
    <t>M102.0209</t>
  </si>
  <si>
    <t>110 t</t>
  </si>
  <si>
    <t>79</t>
  </si>
  <si>
    <t>M102.0210</t>
  </si>
  <si>
    <t>125 t ÷ 130 t</t>
  </si>
  <si>
    <t>M102.0300</t>
  </si>
  <si>
    <t>Cần cẩu bánh xích - sức nâng:</t>
  </si>
  <si>
    <t>80</t>
  </si>
  <si>
    <t>M102.0301</t>
  </si>
  <si>
    <t>1x4/7+1x5/7</t>
  </si>
  <si>
    <t>81</t>
  </si>
  <si>
    <t>M102.0302</t>
  </si>
  <si>
    <t>82</t>
  </si>
  <si>
    <t>M102.0303</t>
  </si>
  <si>
    <t>83</t>
  </si>
  <si>
    <t>M102.0304</t>
  </si>
  <si>
    <t>84</t>
  </si>
  <si>
    <t>M102.0305</t>
  </si>
  <si>
    <t>28 t</t>
  </si>
  <si>
    <t>85</t>
  </si>
  <si>
    <t>M102.0306</t>
  </si>
  <si>
    <t>86</t>
  </si>
  <si>
    <t>M102.0307</t>
  </si>
  <si>
    <t>87</t>
  </si>
  <si>
    <t>M102.0308</t>
  </si>
  <si>
    <t>60 t</t>
  </si>
  <si>
    <t>88</t>
  </si>
  <si>
    <t>M102.0309</t>
  </si>
  <si>
    <t>89</t>
  </si>
  <si>
    <t>M102.0310</t>
  </si>
  <si>
    <t>80 t</t>
  </si>
  <si>
    <t>90</t>
  </si>
  <si>
    <t>M102.0311</t>
  </si>
  <si>
    <t>91</t>
  </si>
  <si>
    <t>M102.0312</t>
  </si>
  <si>
    <t>92</t>
  </si>
  <si>
    <t>M102.0313</t>
  </si>
  <si>
    <t>93</t>
  </si>
  <si>
    <t>M102.0314</t>
  </si>
  <si>
    <t>150 t</t>
  </si>
  <si>
    <t>94</t>
  </si>
  <si>
    <t>M102.0315</t>
  </si>
  <si>
    <t>250t</t>
  </si>
  <si>
    <t>95</t>
  </si>
  <si>
    <t>M102.0316</t>
  </si>
  <si>
    <t>300t</t>
  </si>
  <si>
    <t>M102.0400</t>
  </si>
  <si>
    <t>Cần trục tháp - sức nâng:</t>
  </si>
  <si>
    <t>96</t>
  </si>
  <si>
    <t>M102.0401</t>
  </si>
  <si>
    <t>kWh</t>
  </si>
  <si>
    <t>1x3/7+1x5/7</t>
  </si>
  <si>
    <t>97</t>
  </si>
  <si>
    <t>M102.0402</t>
  </si>
  <si>
    <t>98</t>
  </si>
  <si>
    <t>M102.0403</t>
  </si>
  <si>
    <t>99</t>
  </si>
  <si>
    <t>M102.0404</t>
  </si>
  <si>
    <t>100</t>
  </si>
  <si>
    <t>M102.0405</t>
  </si>
  <si>
    <t>101</t>
  </si>
  <si>
    <t>M102.0406</t>
  </si>
  <si>
    <t>1x3/7+1x6/7</t>
  </si>
  <si>
    <t>102</t>
  </si>
  <si>
    <t>M102.0407</t>
  </si>
  <si>
    <t>103</t>
  </si>
  <si>
    <t>M102.0408</t>
  </si>
  <si>
    <t>104</t>
  </si>
  <si>
    <t>M102.0409</t>
  </si>
  <si>
    <t>105</t>
  </si>
  <si>
    <t>M102.0410</t>
  </si>
  <si>
    <t>M102.0500</t>
  </si>
  <si>
    <t>Cần cẩu nổi:</t>
  </si>
  <si>
    <t>106</t>
  </si>
  <si>
    <t>M102.0501</t>
  </si>
  <si>
    <t>Kéo theo - sức nâng 30 t</t>
  </si>
  <si>
    <t>107</t>
  </si>
  <si>
    <t>M102.0502</t>
  </si>
  <si>
    <t>Tự hành - sức nâng 100 t</t>
  </si>
  <si>
    <t>1 thuyền trưởng 1/2 + 1 thuyền phó 1/2 + 4 thợ máy (3x2/4+1x4/4) + 1 thợ điện 3/4 + 1 thuỷ thủ 2/4</t>
  </si>
  <si>
    <t>M102.0600</t>
  </si>
  <si>
    <t>Cổng trục - sức nâng:</t>
  </si>
  <si>
    <t>108</t>
  </si>
  <si>
    <t>M102.0601</t>
  </si>
  <si>
    <t>109</t>
  </si>
  <si>
    <t>M102.0602</t>
  </si>
  <si>
    <t>110</t>
  </si>
  <si>
    <t>M102.0603</t>
  </si>
  <si>
    <t>111</t>
  </si>
  <si>
    <t>M102.0604</t>
  </si>
  <si>
    <t>1x3/7+1x7/7</t>
  </si>
  <si>
    <t>112</t>
  </si>
  <si>
    <t>M102.0605</t>
  </si>
  <si>
    <t>113</t>
  </si>
  <si>
    <t>M102.0606</t>
  </si>
  <si>
    <t>114</t>
  </si>
  <si>
    <t>M102.0701</t>
  </si>
  <si>
    <t>Cẩu lao dầm K33-60</t>
  </si>
  <si>
    <t>1x3/7+4x4/7+1x6/7</t>
  </si>
  <si>
    <t>115</t>
  </si>
  <si>
    <t>M102.0702</t>
  </si>
  <si>
    <t>Thiết bị nâng hạ dầm 90 t</t>
  </si>
  <si>
    <t>1x3/7+2x4/7+1x6/7</t>
  </si>
  <si>
    <t>116</t>
  </si>
  <si>
    <t>M102.0703</t>
  </si>
  <si>
    <t>Hệ thống xe goong di chuyển dầm (gồm mô tơ điện 3,5 kW và con lăn)</t>
  </si>
  <si>
    <t>M102.0800</t>
  </si>
  <si>
    <t>Cầu trục - sức nâng:</t>
  </si>
  <si>
    <t>117</t>
  </si>
  <si>
    <t>M102.0801</t>
  </si>
  <si>
    <t>118</t>
  </si>
  <si>
    <t>M102.0802</t>
  </si>
  <si>
    <t>119</t>
  </si>
  <si>
    <t>M102.0803</t>
  </si>
  <si>
    <t>120</t>
  </si>
  <si>
    <t>M102.0804</t>
  </si>
  <si>
    <t>121</t>
  </si>
  <si>
    <t>M102.0805</t>
  </si>
  <si>
    <t>122</t>
  </si>
  <si>
    <t>M102.0806</t>
  </si>
  <si>
    <t>123</t>
  </si>
  <si>
    <t>M102.0807</t>
  </si>
  <si>
    <t>125 t</t>
  </si>
  <si>
    <t>124</t>
  </si>
  <si>
    <t>M102.0808</t>
  </si>
  <si>
    <t>180 t</t>
  </si>
  <si>
    <t>125</t>
  </si>
  <si>
    <t>M102.0809</t>
  </si>
  <si>
    <t>250 t</t>
  </si>
  <si>
    <t>M102.0900</t>
  </si>
  <si>
    <t>Máy vận thăng - sức nâng:</t>
  </si>
  <si>
    <t>126</t>
  </si>
  <si>
    <t>M102.0901</t>
  </si>
  <si>
    <t>0,8 t</t>
  </si>
  <si>
    <t>127</t>
  </si>
  <si>
    <t>M102.0902</t>
  </si>
  <si>
    <t>2 t</t>
  </si>
  <si>
    <t>128</t>
  </si>
  <si>
    <t>M102.0903</t>
  </si>
  <si>
    <t>M102.1000</t>
  </si>
  <si>
    <t>Máy vận thăng lồng - sức nâng:</t>
  </si>
  <si>
    <t>129</t>
  </si>
  <si>
    <t>M102.1001</t>
  </si>
  <si>
    <t>M102.1100</t>
  </si>
  <si>
    <t>Tời điện - sức kéo:</t>
  </si>
  <si>
    <t>130</t>
  </si>
  <si>
    <t>M102.1101</t>
  </si>
  <si>
    <t>0,5 t</t>
  </si>
  <si>
    <t>131</t>
  </si>
  <si>
    <t>M102.1102</t>
  </si>
  <si>
    <t>1,0 t</t>
  </si>
  <si>
    <t>132</t>
  </si>
  <si>
    <t>M102.1103</t>
  </si>
  <si>
    <t>1,5 t</t>
  </si>
  <si>
    <t>133</t>
  </si>
  <si>
    <t>M102.1104</t>
  </si>
  <si>
    <t>2,0 t</t>
  </si>
  <si>
    <t>134</t>
  </si>
  <si>
    <t>M102.1105</t>
  </si>
  <si>
    <t>3,0 t</t>
  </si>
  <si>
    <t>135</t>
  </si>
  <si>
    <t>M102.1106</t>
  </si>
  <si>
    <t>3,5 t</t>
  </si>
  <si>
    <t>136</t>
  </si>
  <si>
    <t>M102.1107</t>
  </si>
  <si>
    <t>5,0 t</t>
  </si>
  <si>
    <t>M102.1200</t>
  </si>
  <si>
    <t>Pa lăng xích - sức nâng:</t>
  </si>
  <si>
    <t>137</t>
  </si>
  <si>
    <t>M102.1201</t>
  </si>
  <si>
    <t>138</t>
  </si>
  <si>
    <t>M102.1202</t>
  </si>
  <si>
    <t>M102.1300</t>
  </si>
  <si>
    <t>Kích nâng - sức nâng:</t>
  </si>
  <si>
    <t>139</t>
  </si>
  <si>
    <t>M102.1301</t>
  </si>
  <si>
    <t>140</t>
  </si>
  <si>
    <t>M102.1302</t>
  </si>
  <si>
    <t>141</t>
  </si>
  <si>
    <t>M102.1303</t>
  </si>
  <si>
    <t>142</t>
  </si>
  <si>
    <t>M102.1304</t>
  </si>
  <si>
    <t>143</t>
  </si>
  <si>
    <t>M102.1305</t>
  </si>
  <si>
    <t>144</t>
  </si>
  <si>
    <t>M102.1306</t>
  </si>
  <si>
    <t>200 t</t>
  </si>
  <si>
    <t>145</t>
  </si>
  <si>
    <t>M102.1307</t>
  </si>
  <si>
    <t>146</t>
  </si>
  <si>
    <t>M102.1308</t>
  </si>
  <si>
    <t>500 t</t>
  </si>
  <si>
    <t>147</t>
  </si>
  <si>
    <t>M102.1309</t>
  </si>
  <si>
    <t>Hệ kích nâng 25 t (máy bơm dầu thủy lực 3 kW)</t>
  </si>
  <si>
    <t>M102.1400</t>
  </si>
  <si>
    <t>Kích thông tâm</t>
  </si>
  <si>
    <t>148</t>
  </si>
  <si>
    <t>M102.1401</t>
  </si>
  <si>
    <t>RRH - 100 t</t>
  </si>
  <si>
    <t>149</t>
  </si>
  <si>
    <t>M102.1402</t>
  </si>
  <si>
    <t>YCW - 150 t</t>
  </si>
  <si>
    <t>150</t>
  </si>
  <si>
    <t>M102.1403</t>
  </si>
  <si>
    <t>YCW - 250 t</t>
  </si>
  <si>
    <t>151</t>
  </si>
  <si>
    <t>M102.1404</t>
  </si>
  <si>
    <t>YCW - 500 t</t>
  </si>
  <si>
    <t>152</t>
  </si>
  <si>
    <t>M102.1501</t>
  </si>
  <si>
    <t>Kích đẩy liên tục tự động ZLD-60 (60t, 6c)</t>
  </si>
  <si>
    <t>153</t>
  </si>
  <si>
    <t>M102.1601</t>
  </si>
  <si>
    <t>Kích sợi đơn YDC - 500 t</t>
  </si>
  <si>
    <t>M102.1700</t>
  </si>
  <si>
    <t>Trạm bơm dầu áp lực- công suất:</t>
  </si>
  <si>
    <t>154</t>
  </si>
  <si>
    <t>M102.1701</t>
  </si>
  <si>
    <t>40 MPa (HCP-400)</t>
  </si>
  <si>
    <t>155</t>
  </si>
  <si>
    <t>M102.1702</t>
  </si>
  <si>
    <t>50 MPa (ZB4 - 500)</t>
  </si>
  <si>
    <t>M102.1800</t>
  </si>
  <si>
    <t>Xe nâng - chiều cao nâng:</t>
  </si>
  <si>
    <t>156</t>
  </si>
  <si>
    <t>M102.1801</t>
  </si>
  <si>
    <t>9 m</t>
  </si>
  <si>
    <t>157</t>
  </si>
  <si>
    <t>M102.1802</t>
  </si>
  <si>
    <t>12 m</t>
  </si>
  <si>
    <t>158</t>
  </si>
  <si>
    <t>M102.1803</t>
  </si>
  <si>
    <t>18 m</t>
  </si>
  <si>
    <t>159</t>
  </si>
  <si>
    <t>M102.1804</t>
  </si>
  <si>
    <t>24 m</t>
  </si>
  <si>
    <t>160</t>
  </si>
  <si>
    <t>M102.1805</t>
  </si>
  <si>
    <t>Xe nâng hàng - sức nâng 2t</t>
  </si>
  <si>
    <t>M102.1900</t>
  </si>
  <si>
    <t>Xe thang - chiều dài thang:</t>
  </si>
  <si>
    <t>161</t>
  </si>
  <si>
    <t>M102.1901</t>
  </si>
  <si>
    <t>162</t>
  </si>
  <si>
    <t>M102.1902</t>
  </si>
  <si>
    <t>163</t>
  </si>
  <si>
    <t>M102.1903</t>
  </si>
  <si>
    <t>M103.0000</t>
  </si>
  <si>
    <t>MÁY VÀ THIẾT BỊ GIA CỐ NỀN MÓNG</t>
  </si>
  <si>
    <t>M103.0100</t>
  </si>
  <si>
    <t>Máy đóng cọc tự hành, bánh xích - trọng lượng đầu búa:</t>
  </si>
  <si>
    <t>164</t>
  </si>
  <si>
    <t>M103.0101</t>
  </si>
  <si>
    <t>1,2 t</t>
  </si>
  <si>
    <t>165</t>
  </si>
  <si>
    <t>M103.0102</t>
  </si>
  <si>
    <t>1,8 t</t>
  </si>
  <si>
    <t>166</t>
  </si>
  <si>
    <t>M103.0103</t>
  </si>
  <si>
    <t>167</t>
  </si>
  <si>
    <t>M103.0104</t>
  </si>
  <si>
    <t>4,5 t</t>
  </si>
  <si>
    <t>168</t>
  </si>
  <si>
    <t>M103.0105</t>
  </si>
  <si>
    <t>8,0 t</t>
  </si>
  <si>
    <t>M103.0200</t>
  </si>
  <si>
    <t>Máy đóng cọc chạy trên ray - trọng lượng đầu búa:</t>
  </si>
  <si>
    <t>169</t>
  </si>
  <si>
    <t>M103.0201</t>
  </si>
  <si>
    <t>170</t>
  </si>
  <si>
    <t>M103.0202</t>
  </si>
  <si>
    <t>171</t>
  </si>
  <si>
    <t>M103.0203</t>
  </si>
  <si>
    <t>2,5 t</t>
  </si>
  <si>
    <t>172</t>
  </si>
  <si>
    <t>M103.0204</t>
  </si>
  <si>
    <t>173</t>
  </si>
  <si>
    <t>M103.0205</t>
  </si>
  <si>
    <t>174</t>
  </si>
  <si>
    <t>M103.0206</t>
  </si>
  <si>
    <t>5,5 t</t>
  </si>
  <si>
    <t>M103.0300</t>
  </si>
  <si>
    <t>Máy búa rung tự hành, bánh xích - công suất:</t>
  </si>
  <si>
    <t>175</t>
  </si>
  <si>
    <t>M103.0301</t>
  </si>
  <si>
    <t>60 kW</t>
  </si>
  <si>
    <t>176</t>
  </si>
  <si>
    <t>M103.0302</t>
  </si>
  <si>
    <t>90 kW</t>
  </si>
  <si>
    <t>M103.0400</t>
  </si>
  <si>
    <t>Búa rung - công suất:</t>
  </si>
  <si>
    <t>177</t>
  </si>
  <si>
    <t>M103.0401</t>
  </si>
  <si>
    <t>40 kW</t>
  </si>
  <si>
    <t>178</t>
  </si>
  <si>
    <t>M103.0402</t>
  </si>
  <si>
    <t>50 kW</t>
  </si>
  <si>
    <t>179</t>
  </si>
  <si>
    <t>M103.0403</t>
  </si>
  <si>
    <t>170 kW</t>
  </si>
  <si>
    <t>M103.0500</t>
  </si>
  <si>
    <t>Tàu đóng cọc - trọng lượng đầu búa:</t>
  </si>
  <si>
    <t>180</t>
  </si>
  <si>
    <t>M103.0501</t>
  </si>
  <si>
    <t>181</t>
  </si>
  <si>
    <t>M103.0502</t>
  </si>
  <si>
    <t>182</t>
  </si>
  <si>
    <t>M103.0503</t>
  </si>
  <si>
    <t>183</t>
  </si>
  <si>
    <t>M103.0504</t>
  </si>
  <si>
    <t>184</t>
  </si>
  <si>
    <t>M103.0505</t>
  </si>
  <si>
    <t>M103.0600</t>
  </si>
  <si>
    <t>Tàu đóng cọc C 96 - búa thuỷ lực, trọng lượng đầu búa:</t>
  </si>
  <si>
    <t>185</t>
  </si>
  <si>
    <t>M103.0601</t>
  </si>
  <si>
    <t>7,5 t</t>
  </si>
  <si>
    <t>M103.0700</t>
  </si>
  <si>
    <t>Máy ép cọc trước - lực ép:</t>
  </si>
  <si>
    <t>186</t>
  </si>
  <si>
    <t>M103.0701</t>
  </si>
  <si>
    <t>187</t>
  </si>
  <si>
    <t>M103.0702</t>
  </si>
  <si>
    <t>188</t>
  </si>
  <si>
    <t>M103.0703</t>
  </si>
  <si>
    <t>189</t>
  </si>
  <si>
    <t>M103.0704</t>
  </si>
  <si>
    <t>190</t>
  </si>
  <si>
    <t>M103.0801</t>
  </si>
  <si>
    <t>Máy ép cọc Robot thủy lực tự hành 860t</t>
  </si>
  <si>
    <t>1x3/7+1x4/7</t>
  </si>
  <si>
    <t>191</t>
  </si>
  <si>
    <t>M103.0901</t>
  </si>
  <si>
    <t>Máy ép thuỷ lực (KGK- 130C4), lực ép 130 t</t>
  </si>
  <si>
    <t>192</t>
  </si>
  <si>
    <t>M103.0902</t>
  </si>
  <si>
    <t>Máy ép cọc thủy lực 45 Hp</t>
  </si>
  <si>
    <t>193</t>
  </si>
  <si>
    <t>M103.1001</t>
  </si>
  <si>
    <t>Máy cấy bấc thấm</t>
  </si>
  <si>
    <t>M103.1100</t>
  </si>
  <si>
    <t>Máy khoan xoay:</t>
  </si>
  <si>
    <t>194</t>
  </si>
  <si>
    <t>M103.1101</t>
  </si>
  <si>
    <t>Máy khoan xoay 80kNm÷125kNm</t>
  </si>
  <si>
    <t>195</t>
  </si>
  <si>
    <t>M103.1102</t>
  </si>
  <si>
    <t>Máy khoan xoay 150kNm÷200kNm</t>
  </si>
  <si>
    <t>196</t>
  </si>
  <si>
    <t>M103.1103</t>
  </si>
  <si>
    <t>Máy khoan xoay &gt; 200kNm÷300kNm</t>
  </si>
  <si>
    <t>197</t>
  </si>
  <si>
    <t>M103.1104</t>
  </si>
  <si>
    <t>Máy khoan xoay &gt; 300kNm÷400kNm</t>
  </si>
  <si>
    <t>198</t>
  </si>
  <si>
    <t>M103.1105</t>
  </si>
  <si>
    <t>Gầu đào (thi công móng cọc, tường Barrette)</t>
  </si>
  <si>
    <t>199</t>
  </si>
  <si>
    <t>M103.1201</t>
  </si>
  <si>
    <t>Máy khoan tường sét</t>
  </si>
  <si>
    <t>32 lít diezel + 171 kWh</t>
  </si>
  <si>
    <t>M103.1300</t>
  </si>
  <si>
    <t>Máy khoan cọc đất</t>
  </si>
  <si>
    <t>200</t>
  </si>
  <si>
    <t>M103.1301</t>
  </si>
  <si>
    <t>Máy khoan cọc đất (1 cần)</t>
  </si>
  <si>
    <t>36 lít diezel + 167 kWh</t>
  </si>
  <si>
    <t>201</t>
  </si>
  <si>
    <t>M103.1302</t>
  </si>
  <si>
    <t>Máy khoan cọc đất (2 cần)</t>
  </si>
  <si>
    <t>36 lít diezel + 232 kWh</t>
  </si>
  <si>
    <t>202</t>
  </si>
  <si>
    <t>M103.1401</t>
  </si>
  <si>
    <t>Máy cấp xi măng</t>
  </si>
  <si>
    <t>M103.1500</t>
  </si>
  <si>
    <t>Máy trộn dung dịch - dung tích:</t>
  </si>
  <si>
    <t>203</t>
  </si>
  <si>
    <t>M103.1501</t>
  </si>
  <si>
    <t>750 lít</t>
  </si>
  <si>
    <t>204</t>
  </si>
  <si>
    <t>M103.1502</t>
  </si>
  <si>
    <t>1000 lít</t>
  </si>
  <si>
    <t>M103.1600</t>
  </si>
  <si>
    <t>Máy sàng lọc - năng suất:</t>
  </si>
  <si>
    <t>205</t>
  </si>
  <si>
    <t>M103.1601</t>
  </si>
  <si>
    <t>M103.1700</t>
  </si>
  <si>
    <t>Máy bơm dung dịch - năng suất:</t>
  </si>
  <si>
    <t>206</t>
  </si>
  <si>
    <t>M103.1701</t>
  </si>
  <si>
    <t>207</t>
  </si>
  <si>
    <t>M103.1702</t>
  </si>
  <si>
    <t>M104.0000</t>
  </si>
  <si>
    <t>MÁY SẢN XUẤT VẬT LIỆU XÂY DỰNG</t>
  </si>
  <si>
    <t>M104.0100</t>
  </si>
  <si>
    <t>Máy trộn bê tông - dung tích:</t>
  </si>
  <si>
    <t>208</t>
  </si>
  <si>
    <t>M104.0101</t>
  </si>
  <si>
    <t>100 lít</t>
  </si>
  <si>
    <t>209</t>
  </si>
  <si>
    <t>M104.0102</t>
  </si>
  <si>
    <t>250 lít</t>
  </si>
  <si>
    <t>M104.0200</t>
  </si>
  <si>
    <t>Máy trộn vữa - dung tích:</t>
  </si>
  <si>
    <t>210</t>
  </si>
  <si>
    <t>M104.0201</t>
  </si>
  <si>
    <t>80 lít</t>
  </si>
  <si>
    <t>211</t>
  </si>
  <si>
    <t>M104.0202</t>
  </si>
  <si>
    <t>150 lít</t>
  </si>
  <si>
    <t>212</t>
  </si>
  <si>
    <t>M104.0203</t>
  </si>
  <si>
    <t>M104.0300</t>
  </si>
  <si>
    <t>Máy trộn vữa xi măng - dung tích:</t>
  </si>
  <si>
    <t>213</t>
  </si>
  <si>
    <t>M104.0301</t>
  </si>
  <si>
    <t>1200 lít</t>
  </si>
  <si>
    <t>214</t>
  </si>
  <si>
    <t>M104.0302</t>
  </si>
  <si>
    <t>1600 lít</t>
  </si>
  <si>
    <t>M104.0400</t>
  </si>
  <si>
    <t>Trạm trộn bê tông - năng suất:</t>
  </si>
  <si>
    <t>215</t>
  </si>
  <si>
    <t>M104.0401</t>
  </si>
  <si>
    <t>216</t>
  </si>
  <si>
    <t>M104.0402</t>
  </si>
  <si>
    <t>217</t>
  </si>
  <si>
    <t>M104.0403</t>
  </si>
  <si>
    <t>218</t>
  </si>
  <si>
    <t>M104.0404</t>
  </si>
  <si>
    <t>219</t>
  </si>
  <si>
    <t>M104.0405</t>
  </si>
  <si>
    <t>220</t>
  </si>
  <si>
    <t>M104.0406</t>
  </si>
  <si>
    <t>2x3/7+1x5/7</t>
  </si>
  <si>
    <t>221</t>
  </si>
  <si>
    <t>M104.0407</t>
  </si>
  <si>
    <t>222</t>
  </si>
  <si>
    <t>M104.0408</t>
  </si>
  <si>
    <t>223</t>
  </si>
  <si>
    <t>M104.0409</t>
  </si>
  <si>
    <t>3x3/7+1x5/7</t>
  </si>
  <si>
    <t>M104.0500</t>
  </si>
  <si>
    <t>Máy sàng rửa đá, sỏi - năng suất:</t>
  </si>
  <si>
    <t>224</t>
  </si>
  <si>
    <t>M104.0501</t>
  </si>
  <si>
    <t>225</t>
  </si>
  <si>
    <t>M104.0502</t>
  </si>
  <si>
    <t>M104.0600</t>
  </si>
  <si>
    <t>Máy nghiền sàng đá di động - năng suất:</t>
  </si>
  <si>
    <t>226</t>
  </si>
  <si>
    <t>M104.0601</t>
  </si>
  <si>
    <t>227</t>
  </si>
  <si>
    <t>M104.0602</t>
  </si>
  <si>
    <t>228</t>
  </si>
  <si>
    <t>M104.0603</t>
  </si>
  <si>
    <t>M104.0700</t>
  </si>
  <si>
    <t>Máy nghiền đá thô - năng suất:</t>
  </si>
  <si>
    <t>229</t>
  </si>
  <si>
    <t>M104.0701</t>
  </si>
  <si>
    <t>230</t>
  </si>
  <si>
    <t>M104.0702</t>
  </si>
  <si>
    <t>M104.0800</t>
  </si>
  <si>
    <t>Trạm trộn bê tông asphan - năng suất:</t>
  </si>
  <si>
    <t>231</t>
  </si>
  <si>
    <t>M104.0801</t>
  </si>
  <si>
    <t>25 t/h</t>
  </si>
  <si>
    <t>1x4/7+1x5/7+1x6/7</t>
  </si>
  <si>
    <t>232</t>
  </si>
  <si>
    <t>M104.0802</t>
  </si>
  <si>
    <t>50 t/h</t>
  </si>
  <si>
    <t>233</t>
  </si>
  <si>
    <t>M104.0803</t>
  </si>
  <si>
    <t>60 t/h</t>
  </si>
  <si>
    <t>2x4/7+1x5/7+1x6/7</t>
  </si>
  <si>
    <t>234</t>
  </si>
  <si>
    <t>M104.0804</t>
  </si>
  <si>
    <t>80 t/h</t>
  </si>
  <si>
    <t>2x4/7+2x5/7+1x6/7</t>
  </si>
  <si>
    <t>235</t>
  </si>
  <si>
    <t>M104.0805</t>
  </si>
  <si>
    <t>120 t/h</t>
  </si>
  <si>
    <t>M105.0000</t>
  </si>
  <si>
    <t>MÁY VÀ THIẾT BỊ THI CÔNG MẶT ĐƯỜNG BỘ</t>
  </si>
  <si>
    <t>M105.0100</t>
  </si>
  <si>
    <t>Máy phun nhựa đường - công suất:</t>
  </si>
  <si>
    <t>236</t>
  </si>
  <si>
    <t>M105.0101</t>
  </si>
  <si>
    <t>190 cv</t>
  </si>
  <si>
    <t>M105.0200</t>
  </si>
  <si>
    <t>237</t>
  </si>
  <si>
    <t>M105.0201</t>
  </si>
  <si>
    <t>65 t/h</t>
  </si>
  <si>
    <t>238</t>
  </si>
  <si>
    <t>M105.0202</t>
  </si>
  <si>
    <t>100 t/h</t>
  </si>
  <si>
    <t>239</t>
  </si>
  <si>
    <t>M105.0203</t>
  </si>
  <si>
    <t>130 cv - 140 cv</t>
  </si>
  <si>
    <t>240</t>
  </si>
  <si>
    <t>M105.0301</t>
  </si>
  <si>
    <t>Máy rải Novachip 170 cv</t>
  </si>
  <si>
    <t>241</t>
  </si>
  <si>
    <t>M105.0401</t>
  </si>
  <si>
    <t>242</t>
  </si>
  <si>
    <t>M105.0402</t>
  </si>
  <si>
    <t>M105.0500</t>
  </si>
  <si>
    <t>Máy cào bóc</t>
  </si>
  <si>
    <t>243</t>
  </si>
  <si>
    <t>M105.0501</t>
  </si>
  <si>
    <t>Máy cào bóc đường Wirtgen - 1000C</t>
  </si>
  <si>
    <t>244</t>
  </si>
  <si>
    <t>M105.0502</t>
  </si>
  <si>
    <t>Máy cào bóc tái sinh, Wigent 2400</t>
  </si>
  <si>
    <t>245</t>
  </si>
  <si>
    <t>M105.0503</t>
  </si>
  <si>
    <t>246</t>
  </si>
  <si>
    <t>M105.0601</t>
  </si>
  <si>
    <t>Thiết bị sơn kẻ vạch YHK 10A</t>
  </si>
  <si>
    <t>247</t>
  </si>
  <si>
    <t>M105.0701</t>
  </si>
  <si>
    <t>Lò nấu sơn YHK 3A, lò nung keo</t>
  </si>
  <si>
    <t>248</t>
  </si>
  <si>
    <t>M105.0801</t>
  </si>
  <si>
    <t>Máy rót mastic</t>
  </si>
  <si>
    <t>249</t>
  </si>
  <si>
    <t>M105.0901</t>
  </si>
  <si>
    <t>Thiết bị nấu nhựa 500 lít</t>
  </si>
  <si>
    <t>250</t>
  </si>
  <si>
    <t>M105.1001</t>
  </si>
  <si>
    <t>Máy rải bê tông SP500</t>
  </si>
  <si>
    <t>M106.0000</t>
  </si>
  <si>
    <t>PHƯƠNG TIỆN VẬN TẢI ĐƯỜNG BỘ</t>
  </si>
  <si>
    <t>M106.0100</t>
  </si>
  <si>
    <t>Ô tô vận tải thùng - trọng tải:</t>
  </si>
  <si>
    <t>251</t>
  </si>
  <si>
    <t>M106.0101</t>
  </si>
  <si>
    <t>1x2/4 lái xe</t>
  </si>
  <si>
    <t>252</t>
  </si>
  <si>
    <t>M106.0102</t>
  </si>
  <si>
    <t>253</t>
  </si>
  <si>
    <t>M106.0103</t>
  </si>
  <si>
    <t>254</t>
  </si>
  <si>
    <t>M106.0104</t>
  </si>
  <si>
    <t>255</t>
  </si>
  <si>
    <t>M106.0105</t>
  </si>
  <si>
    <t>256</t>
  </si>
  <si>
    <t>M106.0106</t>
  </si>
  <si>
    <t>7 t</t>
  </si>
  <si>
    <t>257</t>
  </si>
  <si>
    <t>M106.0107</t>
  </si>
  <si>
    <t>258</t>
  </si>
  <si>
    <t>M106.0108</t>
  </si>
  <si>
    <t>1x3/4 lái xe</t>
  </si>
  <si>
    <t>259</t>
  </si>
  <si>
    <t>M106.0109</t>
  </si>
  <si>
    <t>260</t>
  </si>
  <si>
    <t>M106.0110</t>
  </si>
  <si>
    <t>261</t>
  </si>
  <si>
    <t>M106.0111</t>
  </si>
  <si>
    <t>32 t</t>
  </si>
  <si>
    <t>M106.0200</t>
  </si>
  <si>
    <t>Ô tô tự đổ - trọng tải:</t>
  </si>
  <si>
    <t>262</t>
  </si>
  <si>
    <t>M106.0201</t>
  </si>
  <si>
    <t>263</t>
  </si>
  <si>
    <t>M106.0202</t>
  </si>
  <si>
    <t>264</t>
  </si>
  <si>
    <t>M106.0203</t>
  </si>
  <si>
    <t>265</t>
  </si>
  <si>
    <t>M106.0204</t>
  </si>
  <si>
    <t>266</t>
  </si>
  <si>
    <t>M106.0205</t>
  </si>
  <si>
    <t>267</t>
  </si>
  <si>
    <t>M106.0206</t>
  </si>
  <si>
    <t>268</t>
  </si>
  <si>
    <t>M106.0207</t>
  </si>
  <si>
    <t>269</t>
  </si>
  <si>
    <t>M106.0208</t>
  </si>
  <si>
    <t>22 t</t>
  </si>
  <si>
    <t>270</t>
  </si>
  <si>
    <t>M106.0209</t>
  </si>
  <si>
    <t>271</t>
  </si>
  <si>
    <t>M106.0210</t>
  </si>
  <si>
    <t>27 t</t>
  </si>
  <si>
    <t>M106.0300</t>
  </si>
  <si>
    <t>Ô tô đầu kéo - công suất:</t>
  </si>
  <si>
    <t>272</t>
  </si>
  <si>
    <t>M106.0301</t>
  </si>
  <si>
    <t>150 cv</t>
  </si>
  <si>
    <t>273</t>
  </si>
  <si>
    <t>M106.0302</t>
  </si>
  <si>
    <t>200 cv</t>
  </si>
  <si>
    <t>274</t>
  </si>
  <si>
    <t>M106.0303</t>
  </si>
  <si>
    <t>255 cv</t>
  </si>
  <si>
    <t>275</t>
  </si>
  <si>
    <t>M106.0304</t>
  </si>
  <si>
    <t>272 cv</t>
  </si>
  <si>
    <t>276</t>
  </si>
  <si>
    <t>M106.0305</t>
  </si>
  <si>
    <t>360 cv</t>
  </si>
  <si>
    <t>M106.0400</t>
  </si>
  <si>
    <t>Ô tô chuyển trộn bê tông - dung tích thùng trộn:</t>
  </si>
  <si>
    <t>277</t>
  </si>
  <si>
    <t>M106.0401</t>
  </si>
  <si>
    <t>278</t>
  </si>
  <si>
    <t>M106.0402</t>
  </si>
  <si>
    <t>279</t>
  </si>
  <si>
    <t>M106.0403</t>
  </si>
  <si>
    <t>M106.0500</t>
  </si>
  <si>
    <t>Ô tô tưới nước - dung tích:</t>
  </si>
  <si>
    <t>280</t>
  </si>
  <si>
    <t>M106.0501</t>
  </si>
  <si>
    <t>281</t>
  </si>
  <si>
    <t>M106.0502</t>
  </si>
  <si>
    <t>282</t>
  </si>
  <si>
    <t>M106.0503</t>
  </si>
  <si>
    <t>283</t>
  </si>
  <si>
    <t>M106.0504</t>
  </si>
  <si>
    <t>284</t>
  </si>
  <si>
    <t>M106.0505</t>
  </si>
  <si>
    <t>285</t>
  </si>
  <si>
    <t>M106.0506</t>
  </si>
  <si>
    <t>286</t>
  </si>
  <si>
    <t>M106.0507</t>
  </si>
  <si>
    <t>M106.0600</t>
  </si>
  <si>
    <t>Ô tô hút bùn, hút mùn khoan, dung tích:</t>
  </si>
  <si>
    <t>287</t>
  </si>
  <si>
    <t>M106.0601</t>
  </si>
  <si>
    <t>288</t>
  </si>
  <si>
    <t>M106.0602</t>
  </si>
  <si>
    <t>M106.0700</t>
  </si>
  <si>
    <t>Ô tô bán tải - trọng tải:</t>
  </si>
  <si>
    <t>289</t>
  </si>
  <si>
    <t>M106.0701</t>
  </si>
  <si>
    <t>M106.0800</t>
  </si>
  <si>
    <t>Rơ mooc - trọng tải:</t>
  </si>
  <si>
    <t>290</t>
  </si>
  <si>
    <t>M106.0801</t>
  </si>
  <si>
    <t>291</t>
  </si>
  <si>
    <t>M106.0802</t>
  </si>
  <si>
    <t>21t</t>
  </si>
  <si>
    <t>292</t>
  </si>
  <si>
    <t>M106.0803</t>
  </si>
  <si>
    <t>293</t>
  </si>
  <si>
    <t>M106.0804</t>
  </si>
  <si>
    <t>294</t>
  </si>
  <si>
    <t>M106.0805</t>
  </si>
  <si>
    <t>295</t>
  </si>
  <si>
    <t>M106.0806</t>
  </si>
  <si>
    <t>296</t>
  </si>
  <si>
    <t>M106.0807</t>
  </si>
  <si>
    <t>M106.0900</t>
  </si>
  <si>
    <t>Xe bồn chuyên dụng</t>
  </si>
  <si>
    <t>297</t>
  </si>
  <si>
    <t>M106.0901</t>
  </si>
  <si>
    <t>298</t>
  </si>
  <si>
    <t>M106.0902</t>
  </si>
  <si>
    <t>299</t>
  </si>
  <si>
    <t>M106.0903</t>
  </si>
  <si>
    <t>M107.0000</t>
  </si>
  <si>
    <t>MÁY KHOAN ĐẤT ĐÁ</t>
  </si>
  <si>
    <t>M107.0100</t>
  </si>
  <si>
    <t>Máy khoan đất đá, cầm tay - đường kính khoan:</t>
  </si>
  <si>
    <t>300</t>
  </si>
  <si>
    <t>M107.0101</t>
  </si>
  <si>
    <t>D ≤ 42 mm (động cơ điện-1,2 kW)</t>
  </si>
  <si>
    <t>301</t>
  </si>
  <si>
    <t>M107.0102</t>
  </si>
  <si>
    <t>302</t>
  </si>
  <si>
    <t>M107.0103</t>
  </si>
  <si>
    <t>D ≤ 42 mm (khoan SIG - chưa tính khí nén)</t>
  </si>
  <si>
    <t>303</t>
  </si>
  <si>
    <t>M107.0104</t>
  </si>
  <si>
    <t>Búa chèn (truyền động khí nén - chưa tính khí nén)</t>
  </si>
  <si>
    <t>M107.0200</t>
  </si>
  <si>
    <t>Máy khoan xoay đập tự hành, khí nén (chưa tính khí nén) - đường kính khoan:</t>
  </si>
  <si>
    <t>304</t>
  </si>
  <si>
    <t>M107.0201</t>
  </si>
  <si>
    <t>D75-95 mm</t>
  </si>
  <si>
    <t>305</t>
  </si>
  <si>
    <t>M107.0202</t>
  </si>
  <si>
    <t>D105-110 mm</t>
  </si>
  <si>
    <t>M107.0300</t>
  </si>
  <si>
    <t>Máy khoan hầm tự hành, động cơ diezel - đường kính khoan:</t>
  </si>
  <si>
    <t>306</t>
  </si>
  <si>
    <t>M107.0301</t>
  </si>
  <si>
    <t>D 45 mm (2 cần - 147 cv)</t>
  </si>
  <si>
    <t>307</t>
  </si>
  <si>
    <t>M107.0302</t>
  </si>
  <si>
    <t>D 45 mm (3 cần - 255 cv)</t>
  </si>
  <si>
    <t>M107.0400</t>
  </si>
  <si>
    <t>Máy khoan néo - độ sâu khoan:</t>
  </si>
  <si>
    <t>308</t>
  </si>
  <si>
    <t>M107.0401</t>
  </si>
  <si>
    <t>H 3,5 m (80 cv)</t>
  </si>
  <si>
    <t>M107.0500</t>
  </si>
  <si>
    <t>Máy khoan ROBBIN, đường kính khoan:</t>
  </si>
  <si>
    <t>309</t>
  </si>
  <si>
    <t>M107.0501</t>
  </si>
  <si>
    <t>D 2,4 m (250 kW)</t>
  </si>
  <si>
    <t>M107.0600</t>
  </si>
  <si>
    <t>Tổ hợp dàn khoan neo, công suất:</t>
  </si>
  <si>
    <t>310</t>
  </si>
  <si>
    <t>M107.0601</t>
  </si>
  <si>
    <t>9 kW</t>
  </si>
  <si>
    <t>M107.0700</t>
  </si>
  <si>
    <t>Máy khoan tạo lỗ neo gia cố mái ta luy:</t>
  </si>
  <si>
    <t>311</t>
  </si>
  <si>
    <t>M107.0701</t>
  </si>
  <si>
    <t>YG 60</t>
  </si>
  <si>
    <t>M107.0800</t>
  </si>
  <si>
    <t>Máy khoan dẫn chuyên dụng</t>
  </si>
  <si>
    <t>312</t>
  </si>
  <si>
    <t>M107.0801</t>
  </si>
  <si>
    <t>HCR1200-EDII</t>
  </si>
  <si>
    <t>313</t>
  </si>
  <si>
    <t>M107.0803</t>
  </si>
  <si>
    <t>Máy khoan XY-1A (phục vụ công tác xây dựng)</t>
  </si>
  <si>
    <t>M108.0000</t>
  </si>
  <si>
    <t>MÁY VÀ THIẾT BỊ ĐỘNG LỰC</t>
  </si>
  <si>
    <t>M108.0100</t>
  </si>
  <si>
    <t>Máy phát điện lưu động - công suất:</t>
  </si>
  <si>
    <t>314</t>
  </si>
  <si>
    <t>M108.0101</t>
  </si>
  <si>
    <t>3,75 kVA</t>
  </si>
  <si>
    <t>315</t>
  </si>
  <si>
    <t>M108.0102</t>
  </si>
  <si>
    <t>6,25 kVA</t>
  </si>
  <si>
    <t>316</t>
  </si>
  <si>
    <t>M108.0103</t>
  </si>
  <si>
    <t>37,5 kVA</t>
  </si>
  <si>
    <t>317</t>
  </si>
  <si>
    <t>M108.0104</t>
  </si>
  <si>
    <t>62,5 kVA</t>
  </si>
  <si>
    <t>318</t>
  </si>
  <si>
    <t>M108.0105</t>
  </si>
  <si>
    <t>93,75 kVA</t>
  </si>
  <si>
    <t>319</t>
  </si>
  <si>
    <t>M108.0106</t>
  </si>
  <si>
    <t>150kVA</t>
  </si>
  <si>
    <t>320</t>
  </si>
  <si>
    <t>M108.0107</t>
  </si>
  <si>
    <t>250 kVA</t>
  </si>
  <si>
    <t>M108.0200</t>
  </si>
  <si>
    <t>Máy nén khí, động cơ xăng - năng suất:</t>
  </si>
  <si>
    <t>321</t>
  </si>
  <si>
    <t>M108.0201</t>
  </si>
  <si>
    <t>322</t>
  </si>
  <si>
    <t>M108.0202</t>
  </si>
  <si>
    <t>M108.0300</t>
  </si>
  <si>
    <t>Máy nén khí, động cơ diezel - năng suất:</t>
  </si>
  <si>
    <t>323</t>
  </si>
  <si>
    <t>M108.0301</t>
  </si>
  <si>
    <t>324</t>
  </si>
  <si>
    <t>M108.0302</t>
  </si>
  <si>
    <t>325</t>
  </si>
  <si>
    <t>M108.0303</t>
  </si>
  <si>
    <t>326</t>
  </si>
  <si>
    <t>M108.0304</t>
  </si>
  <si>
    <t>327</t>
  </si>
  <si>
    <t>M108.0305</t>
  </si>
  <si>
    <t>328</t>
  </si>
  <si>
    <t>M108.0306</t>
  </si>
  <si>
    <t>329</t>
  </si>
  <si>
    <t>M108.0307</t>
  </si>
  <si>
    <t>330</t>
  </si>
  <si>
    <t>M108.0308</t>
  </si>
  <si>
    <t>331</t>
  </si>
  <si>
    <t>M108.0309</t>
  </si>
  <si>
    <t>M108.0400</t>
  </si>
  <si>
    <t>Máy nén khí, động cơ điện - năng suất:</t>
  </si>
  <si>
    <t>332</t>
  </si>
  <si>
    <t>M108.0401</t>
  </si>
  <si>
    <t>333</t>
  </si>
  <si>
    <t>M108.0402</t>
  </si>
  <si>
    <t>334</t>
  </si>
  <si>
    <t>M108.0403</t>
  </si>
  <si>
    <t>M109.0000</t>
  </si>
  <si>
    <t>MÁY VÀ THIẾT BỊ THI CÔNG CÔNG TRÌNH THỦY</t>
  </si>
  <si>
    <t>M109.0100</t>
  </si>
  <si>
    <t>Sà lan - trọng tải:</t>
  </si>
  <si>
    <t>335</t>
  </si>
  <si>
    <t>M109.0101</t>
  </si>
  <si>
    <t>336</t>
  </si>
  <si>
    <t>M109.0102</t>
  </si>
  <si>
    <t>337</t>
  </si>
  <si>
    <t>M109.0103</t>
  </si>
  <si>
    <t>338</t>
  </si>
  <si>
    <t>M109.0104</t>
  </si>
  <si>
    <t>400 t</t>
  </si>
  <si>
    <t>339</t>
  </si>
  <si>
    <t>M109.0105</t>
  </si>
  <si>
    <t>600 t</t>
  </si>
  <si>
    <t>340</t>
  </si>
  <si>
    <t>M109.0106</t>
  </si>
  <si>
    <t>800 t</t>
  </si>
  <si>
    <t>341</t>
  </si>
  <si>
    <t>M109.0107</t>
  </si>
  <si>
    <t>1000 t</t>
  </si>
  <si>
    <t>M109.0200</t>
  </si>
  <si>
    <t>Phao thép - trọng tải:</t>
  </si>
  <si>
    <t>342</t>
  </si>
  <si>
    <t>M109.0201</t>
  </si>
  <si>
    <t>343</t>
  </si>
  <si>
    <t>M109.0202</t>
  </si>
  <si>
    <t>344</t>
  </si>
  <si>
    <t>M109.0203</t>
  </si>
  <si>
    <t>345</t>
  </si>
  <si>
    <t>M109.0301</t>
  </si>
  <si>
    <t>Pông tông</t>
  </si>
  <si>
    <t>M109.0400</t>
  </si>
  <si>
    <t>Thuyền (ghe) đặt máy bơm - trọng tải:</t>
  </si>
  <si>
    <t>346</t>
  </si>
  <si>
    <t>M109.0401</t>
  </si>
  <si>
    <t>1 thuyền trưởng 1/2</t>
  </si>
  <si>
    <t>347</t>
  </si>
  <si>
    <t>M109.0402</t>
  </si>
  <si>
    <t>M109.0500</t>
  </si>
  <si>
    <t>Ca nô - công suất:</t>
  </si>
  <si>
    <t>348</t>
  </si>
  <si>
    <t>M109.0501</t>
  </si>
  <si>
    <t>12 cv</t>
  </si>
  <si>
    <t>349</t>
  </si>
  <si>
    <t>M109.0502</t>
  </si>
  <si>
    <t>23 cv</t>
  </si>
  <si>
    <t>350</t>
  </si>
  <si>
    <t>M109.0503</t>
  </si>
  <si>
    <t>30 cv</t>
  </si>
  <si>
    <t>351</t>
  </si>
  <si>
    <t>M109.0504</t>
  </si>
  <si>
    <t>54 cv</t>
  </si>
  <si>
    <t>352</t>
  </si>
  <si>
    <t>M109.0505</t>
  </si>
  <si>
    <t>353</t>
  </si>
  <si>
    <t>M109.0506</t>
  </si>
  <si>
    <t>90 cv</t>
  </si>
  <si>
    <t>354</t>
  </si>
  <si>
    <t>M109.0507</t>
  </si>
  <si>
    <t>M109.0700</t>
  </si>
  <si>
    <t>Tầu kéo và phục vụ thi công thuỷ (làm neo, cấp dầu,...) - công suất:</t>
  </si>
  <si>
    <t>355</t>
  </si>
  <si>
    <t>M109.0701</t>
  </si>
  <si>
    <t>356</t>
  </si>
  <si>
    <t>M109.0702</t>
  </si>
  <si>
    <t>1 thuyền trưởng 2/2 + 1 thuyền phó 1/2 + 1 máy I 1/2 + 2 thợ máy (1x3/4+1x2/4) + 2 thuỷ thủ (1x2/4+1x3/4)</t>
  </si>
  <si>
    <t>357</t>
  </si>
  <si>
    <t>M109.0703</t>
  </si>
  <si>
    <t>250 cv</t>
  </si>
  <si>
    <t>358</t>
  </si>
  <si>
    <t>M109.0704</t>
  </si>
  <si>
    <t>359</t>
  </si>
  <si>
    <t>M109.0705</t>
  </si>
  <si>
    <t>600 cv</t>
  </si>
  <si>
    <t>360</t>
  </si>
  <si>
    <t>M109.0706</t>
  </si>
  <si>
    <t>1200 cv (tầu kéo biển)</t>
  </si>
  <si>
    <t>M109.0800</t>
  </si>
  <si>
    <t>Tàu cuốc sông- công suất:</t>
  </si>
  <si>
    <t>361</t>
  </si>
  <si>
    <t>M109.0801</t>
  </si>
  <si>
    <t>495 cv</t>
  </si>
  <si>
    <t>M109.0900</t>
  </si>
  <si>
    <t>Tàu cuốc biển - công suất:</t>
  </si>
  <si>
    <t>362</t>
  </si>
  <si>
    <t>M109.0901</t>
  </si>
  <si>
    <t>2085 cv</t>
  </si>
  <si>
    <t>M109.1000</t>
  </si>
  <si>
    <t>Tàu hút - công suất:</t>
  </si>
  <si>
    <t>363</t>
  </si>
  <si>
    <t>M109.1001</t>
  </si>
  <si>
    <t>585 cv</t>
  </si>
  <si>
    <t>1 thuyền trưởng 2/2 + thuyền phó 2/2 + 1 máy trưởng 2/2 + 1 máy II 2/2 + 1 kỹ thuật viên cuốc I 2/2 + 1 kỹ thuật viên cuốc II 2/2 + 2 thợ máy (1x3/4+1x4/4) + 4 thuỷ thủ (3x3/4+1x4/4)</t>
  </si>
  <si>
    <t>364</t>
  </si>
  <si>
    <t>M109.1002</t>
  </si>
  <si>
    <t>1200 cv</t>
  </si>
  <si>
    <t>365</t>
  </si>
  <si>
    <t>M109.1003</t>
  </si>
  <si>
    <t>3958 cv ÷ 4170 cv</t>
  </si>
  <si>
    <t>M109.1100</t>
  </si>
  <si>
    <t>Tàu hút bụng tự hành - công suất:</t>
  </si>
  <si>
    <t>366</t>
  </si>
  <si>
    <t>M109.1101</t>
  </si>
  <si>
    <t>1390 cv</t>
  </si>
  <si>
    <t>367</t>
  </si>
  <si>
    <t>M109.1102</t>
  </si>
  <si>
    <t>5945 cv</t>
  </si>
  <si>
    <t>M109.1200</t>
  </si>
  <si>
    <t>Tầu ngoạm (có tính năng phá đá ngầm), công suất 3170 CV - dung tích gầu:</t>
  </si>
  <si>
    <t>368</t>
  </si>
  <si>
    <t>M109.1201</t>
  </si>
  <si>
    <t>1 thuyền trưởng 2/2 + 1 thuyền phó 2/2 + 1 máy trưởng 2/2 + 1 máy II 2/2 + 1 kỹ thuật viên cuốc I 2/2 + 3 kỹ thuật viên cuốc II 2/2 + 4 thợ máy (3x3/4 + 1x4/4) + 4 thuỷ thủ (3x3/4 + 1x4/4)</t>
  </si>
  <si>
    <t>M109.1300</t>
  </si>
  <si>
    <t>Máy xáng cạp - dung tích gầu:</t>
  </si>
  <si>
    <t>369</t>
  </si>
  <si>
    <t>M109.1301</t>
  </si>
  <si>
    <t>370</t>
  </si>
  <si>
    <t>M109.1401</t>
  </si>
  <si>
    <t>Trạm lặn</t>
  </si>
  <si>
    <t>1 thợ lặn cấp I 1/2 + 1 thợ lặn 2/4</t>
  </si>
  <si>
    <t>M110.0000</t>
  </si>
  <si>
    <t>MÁY VÀ THIẾT BỊ THI CÔNG TRONG HẦM</t>
  </si>
  <si>
    <t>M110.0100</t>
  </si>
  <si>
    <t>Máy xúc chuyên dùng trong hầm - dung tích gầu:</t>
  </si>
  <si>
    <t>371</t>
  </si>
  <si>
    <t>M110.0101</t>
  </si>
  <si>
    <t>372</t>
  </si>
  <si>
    <t>M110.0102</t>
  </si>
  <si>
    <t>M110.0200</t>
  </si>
  <si>
    <t>Máy cào đá, động cơ điện - năng suất:</t>
  </si>
  <si>
    <t>373</t>
  </si>
  <si>
    <t>M110.0201</t>
  </si>
  <si>
    <t>M110.0300</t>
  </si>
  <si>
    <t>Thiết bị phục vụ vận chuyển đá nổ mìn trong hầm:</t>
  </si>
  <si>
    <t>374</t>
  </si>
  <si>
    <t>M110.0301</t>
  </si>
  <si>
    <t>Tời ma nơ - 13 kW</t>
  </si>
  <si>
    <t>375</t>
  </si>
  <si>
    <t>M110.0302</t>
  </si>
  <si>
    <t>Xe goòng 3 t</t>
  </si>
  <si>
    <t>376</t>
  </si>
  <si>
    <t>M110.0303</t>
  </si>
  <si>
    <t>Đầu kéo 30 t</t>
  </si>
  <si>
    <t>377</t>
  </si>
  <si>
    <t>M110.0304</t>
  </si>
  <si>
    <t>Quang lật 360 t/h</t>
  </si>
  <si>
    <t>M110.0400</t>
  </si>
  <si>
    <t>Máy nâng phục vụ thi công hầm - công suất:</t>
  </si>
  <si>
    <t>378</t>
  </si>
  <si>
    <t>M110.0401</t>
  </si>
  <si>
    <t>135 cv</t>
  </si>
  <si>
    <t>M111.0000</t>
  </si>
  <si>
    <t>MÁY VÀ THIẾT BỊ THI CÔNG ĐƯỜNG ỐNG, ĐƯỜNG CÁP NGẦM</t>
  </si>
  <si>
    <t>M111.0100</t>
  </si>
  <si>
    <t>Máy và thiết bị khoan đặt đường ống:</t>
  </si>
  <si>
    <t>379</t>
  </si>
  <si>
    <t>M111.0101</t>
  </si>
  <si>
    <t>Máy nâng TO-12-24, sức nâng 15 t</t>
  </si>
  <si>
    <t>380</t>
  </si>
  <si>
    <t>M111.0102</t>
  </si>
  <si>
    <t>Máy khoan ngang UĐB-4</t>
  </si>
  <si>
    <t>M111.0200</t>
  </si>
  <si>
    <t>Máy và thiết bị khoan đặt đường cáp ngầm:</t>
  </si>
  <si>
    <t>381</t>
  </si>
  <si>
    <t>M111.0201</t>
  </si>
  <si>
    <t>Máy khoan ngầm có định hướng</t>
  </si>
  <si>
    <t>382</t>
  </si>
  <si>
    <t>M111.0202</t>
  </si>
  <si>
    <t>Hệ thống STS (phục vụ khoan ngầm có định hướng khi khoan qua sông nước)</t>
  </si>
  <si>
    <t>1x6/7+1x4/7</t>
  </si>
  <si>
    <t>M112.0000</t>
  </si>
  <si>
    <t>MÁY VÀ THIẾT BỊ THI CÔNG KHÁC</t>
  </si>
  <si>
    <t>M112.0100</t>
  </si>
  <si>
    <t>Máy bơm nước, động cơ điện - công suất:</t>
  </si>
  <si>
    <t>383</t>
  </si>
  <si>
    <t>M112.0101</t>
  </si>
  <si>
    <t>1,1 kW</t>
  </si>
  <si>
    <t>384</t>
  </si>
  <si>
    <t>M112.0102</t>
  </si>
  <si>
    <t>2 kW</t>
  </si>
  <si>
    <t>385</t>
  </si>
  <si>
    <t>M112.0103</t>
  </si>
  <si>
    <t>2,8 kW</t>
  </si>
  <si>
    <t>386</t>
  </si>
  <si>
    <t>M112.0104</t>
  </si>
  <si>
    <t>7 kW ÷ 7,5 kW</t>
  </si>
  <si>
    <t>387</t>
  </si>
  <si>
    <t>M112.0105</t>
  </si>
  <si>
    <t>14 kW</t>
  </si>
  <si>
    <t>388</t>
  </si>
  <si>
    <t>M112.0106</t>
  </si>
  <si>
    <t>20 kW</t>
  </si>
  <si>
    <t>M112.0200</t>
  </si>
  <si>
    <t>389</t>
  </si>
  <si>
    <t>M112.0201</t>
  </si>
  <si>
    <t>5 cv</t>
  </si>
  <si>
    <t>390</t>
  </si>
  <si>
    <t>M112.0202</t>
  </si>
  <si>
    <t>5,5 cv</t>
  </si>
  <si>
    <t>391</t>
  </si>
  <si>
    <t>M112.0203</t>
  </si>
  <si>
    <t>10 cv</t>
  </si>
  <si>
    <t>392</t>
  </si>
  <si>
    <t>M112.0204</t>
  </si>
  <si>
    <t>20 cv</t>
  </si>
  <si>
    <t>393</t>
  </si>
  <si>
    <t>M112.0205</t>
  </si>
  <si>
    <t>25 cv</t>
  </si>
  <si>
    <t>394</t>
  </si>
  <si>
    <t>M112.0206</t>
  </si>
  <si>
    <t>395</t>
  </si>
  <si>
    <t>M112.0207</t>
  </si>
  <si>
    <t>40 cv</t>
  </si>
  <si>
    <t>396</t>
  </si>
  <si>
    <t>M112.0208</t>
  </si>
  <si>
    <t>397</t>
  </si>
  <si>
    <t>M112.0209</t>
  </si>
  <si>
    <t>120 cv</t>
  </si>
  <si>
    <t>M112.0300</t>
  </si>
  <si>
    <t>398</t>
  </si>
  <si>
    <t>M112.0301</t>
  </si>
  <si>
    <t>3 cv</t>
  </si>
  <si>
    <t>399</t>
  </si>
  <si>
    <t>M112.0302</t>
  </si>
  <si>
    <t>6 cv</t>
  </si>
  <si>
    <t>400</t>
  </si>
  <si>
    <t>M112.0303</t>
  </si>
  <si>
    <t>8 cv</t>
  </si>
  <si>
    <t>401</t>
  </si>
  <si>
    <t>M112.0401</t>
  </si>
  <si>
    <t>Máy bơm chân không 7,5 kW</t>
  </si>
  <si>
    <t>402</t>
  </si>
  <si>
    <t>M112.0402</t>
  </si>
  <si>
    <t>Máy bơm xói 4MC (75 kW)</t>
  </si>
  <si>
    <t>403</t>
  </si>
  <si>
    <t>M112.0501</t>
  </si>
  <si>
    <t>Máy bơm áp lực xói nước đầu cọc (300 cv)</t>
  </si>
  <si>
    <t>M112.0600</t>
  </si>
  <si>
    <t>Máy bơm vữa - năng suất:</t>
  </si>
  <si>
    <t>404</t>
  </si>
  <si>
    <t>M112.0601</t>
  </si>
  <si>
    <t>405</t>
  </si>
  <si>
    <t>M112.0602</t>
  </si>
  <si>
    <t>406</t>
  </si>
  <si>
    <t>M112.0603</t>
  </si>
  <si>
    <t>M112.0700</t>
  </si>
  <si>
    <t>Máy bơm cát, động cơ diezel - công suất:</t>
  </si>
  <si>
    <t>407</t>
  </si>
  <si>
    <t>M112.0701</t>
  </si>
  <si>
    <t>126 cv</t>
  </si>
  <si>
    <t>408</t>
  </si>
  <si>
    <t>M112.0702</t>
  </si>
  <si>
    <t>350 cv</t>
  </si>
  <si>
    <t>409</t>
  </si>
  <si>
    <t>M112.0703</t>
  </si>
  <si>
    <t>380 cv</t>
  </si>
  <si>
    <t>410</t>
  </si>
  <si>
    <t>M112.0704</t>
  </si>
  <si>
    <t>480 cv</t>
  </si>
  <si>
    <t>M112.0800</t>
  </si>
  <si>
    <t>Xe bơm bê tông, tự hành - năng suất:</t>
  </si>
  <si>
    <t>411</t>
  </si>
  <si>
    <t>M112.0801</t>
  </si>
  <si>
    <t>412</t>
  </si>
  <si>
    <t>M112.0802</t>
  </si>
  <si>
    <t>M112.0900</t>
  </si>
  <si>
    <t>Máy bơm bê tông - năng suất:</t>
  </si>
  <si>
    <t>413</t>
  </si>
  <si>
    <t>M112.0901</t>
  </si>
  <si>
    <t>414</t>
  </si>
  <si>
    <t>M112.0902</t>
  </si>
  <si>
    <t>M112.1000</t>
  </si>
  <si>
    <t>Máy phun vẩy - năng suất:</t>
  </si>
  <si>
    <t>415</t>
  </si>
  <si>
    <t>M112.1001</t>
  </si>
  <si>
    <t>416</t>
  </si>
  <si>
    <t>M112.1002</t>
  </si>
  <si>
    <t>M112.1100</t>
  </si>
  <si>
    <t>Máy đầm bê tông, đầm bàn - công suất:</t>
  </si>
  <si>
    <t>417</t>
  </si>
  <si>
    <t>M112.1101</t>
  </si>
  <si>
    <t>1,0 kW</t>
  </si>
  <si>
    <t>M112.1200</t>
  </si>
  <si>
    <t>Máy đầm bê tông, đầm cạnh - công suất:</t>
  </si>
  <si>
    <t>418</t>
  </si>
  <si>
    <t>M112.1201</t>
  </si>
  <si>
    <t>M112.1300</t>
  </si>
  <si>
    <t>Máy đầm bê tông, dầm dùi - công suất:</t>
  </si>
  <si>
    <t>419</t>
  </si>
  <si>
    <t>M112.1301</t>
  </si>
  <si>
    <t>1,5 kW</t>
  </si>
  <si>
    <t>420</t>
  </si>
  <si>
    <t>M112.1302</t>
  </si>
  <si>
    <t>3,5 kW</t>
  </si>
  <si>
    <t>M112.1400</t>
  </si>
  <si>
    <t>Máy phun (chưa tính khí nén):</t>
  </si>
  <si>
    <t>421</t>
  </si>
  <si>
    <t>M112.1401</t>
  </si>
  <si>
    <t>422</t>
  </si>
  <si>
    <t>M112.1402</t>
  </si>
  <si>
    <t>Máy phun chất tạo màng 5,5Hp</t>
  </si>
  <si>
    <t>423</t>
  </si>
  <si>
    <t>M112.1403</t>
  </si>
  <si>
    <t>Máy phun cát</t>
  </si>
  <si>
    <t>424</t>
  </si>
  <si>
    <t>M112.1404</t>
  </si>
  <si>
    <t>Máy phun bi 235 kW</t>
  </si>
  <si>
    <t>M112.1500</t>
  </si>
  <si>
    <t>Máy khoan đứng - công suất:</t>
  </si>
  <si>
    <t>425</t>
  </si>
  <si>
    <t>M112.1501</t>
  </si>
  <si>
    <t>2,5 kW</t>
  </si>
  <si>
    <t>426</t>
  </si>
  <si>
    <t>M112.1502</t>
  </si>
  <si>
    <t>4,5 kW</t>
  </si>
  <si>
    <t>M112.1600</t>
  </si>
  <si>
    <t>Máy khoan sắt cầm tay, đường kính khoan:</t>
  </si>
  <si>
    <t>427</t>
  </si>
  <si>
    <t>M112.1601</t>
  </si>
  <si>
    <t>1,7 kW</t>
  </si>
  <si>
    <t>M112.1700</t>
  </si>
  <si>
    <t>Máy khoan bê tông cầm tay - công suất:</t>
  </si>
  <si>
    <t>428</t>
  </si>
  <si>
    <t>M112.1701</t>
  </si>
  <si>
    <t>0,62 kW</t>
  </si>
  <si>
    <t>429</t>
  </si>
  <si>
    <t>M112.1702</t>
  </si>
  <si>
    <t>0,75 kW</t>
  </si>
  <si>
    <t>430</t>
  </si>
  <si>
    <t>M112.1703</t>
  </si>
  <si>
    <t>0,85 kW</t>
  </si>
  <si>
    <t>431</t>
  </si>
  <si>
    <t>M112.1704</t>
  </si>
  <si>
    <t>1,00 kW</t>
  </si>
  <si>
    <t>432</t>
  </si>
  <si>
    <t>M112.1705</t>
  </si>
  <si>
    <t>1,50 kW</t>
  </si>
  <si>
    <t>M112.1800</t>
  </si>
  <si>
    <t>Máy luồn cáp - công suất:</t>
  </si>
  <si>
    <t>433</t>
  </si>
  <si>
    <t>M112.1801</t>
  </si>
  <si>
    <t>15 kW</t>
  </si>
  <si>
    <t>M112.1900</t>
  </si>
  <si>
    <t>Máy cắt cáp - công suất:</t>
  </si>
  <si>
    <t>434</t>
  </si>
  <si>
    <t>M112.1901</t>
  </si>
  <si>
    <t>10 kW</t>
  </si>
  <si>
    <t>M112.2000</t>
  </si>
  <si>
    <t>Máy cắt sắt cầm tay - công suất:</t>
  </si>
  <si>
    <t>435</t>
  </si>
  <si>
    <t>M112.2001</t>
  </si>
  <si>
    <t>M112.2100</t>
  </si>
  <si>
    <t>Máy cắt gạch đá - công suất:</t>
  </si>
  <si>
    <t>436</t>
  </si>
  <si>
    <t>M112.2101</t>
  </si>
  <si>
    <t>437</t>
  </si>
  <si>
    <t>M112.2102</t>
  </si>
  <si>
    <t>M112.2200</t>
  </si>
  <si>
    <t>Máy cắt bê tông - công suất:</t>
  </si>
  <si>
    <t>438</t>
  </si>
  <si>
    <t>M112.2201</t>
  </si>
  <si>
    <t>7,5 kW</t>
  </si>
  <si>
    <t>439</t>
  </si>
  <si>
    <t>M112.2202</t>
  </si>
  <si>
    <t>12 cv (MCD 218)</t>
  </si>
  <si>
    <t>M112.2300</t>
  </si>
  <si>
    <t>Máy cắt ống - công suất:</t>
  </si>
  <si>
    <t>440</t>
  </si>
  <si>
    <t>M112.2301</t>
  </si>
  <si>
    <t>5 kW</t>
  </si>
  <si>
    <t>M112.2400</t>
  </si>
  <si>
    <t>Máy cắt tôn - công suất:</t>
  </si>
  <si>
    <t>441</t>
  </si>
  <si>
    <t>M112.2401</t>
  </si>
  <si>
    <t>442</t>
  </si>
  <si>
    <t>M112.2402</t>
  </si>
  <si>
    <t>M112.2500</t>
  </si>
  <si>
    <t>Máy cắt đột - công suất:</t>
  </si>
  <si>
    <t>443</t>
  </si>
  <si>
    <t>M112.2501</t>
  </si>
  <si>
    <t>M112.2600</t>
  </si>
  <si>
    <t>Máy cắt uốn cốt thép - công suất:</t>
  </si>
  <si>
    <t>444</t>
  </si>
  <si>
    <t>M112.2601</t>
  </si>
  <si>
    <t>M112.2700</t>
  </si>
  <si>
    <t>Máy cắt cỏ cầm tay - công suất:</t>
  </si>
  <si>
    <t>445</t>
  </si>
  <si>
    <t>M112.2701</t>
  </si>
  <si>
    <t>0,8 kW</t>
  </si>
  <si>
    <t>446</t>
  </si>
  <si>
    <t>M112.2801</t>
  </si>
  <si>
    <t>Máy cắt thép Plasma</t>
  </si>
  <si>
    <t>M112.2900</t>
  </si>
  <si>
    <t>Búa căn khí nén (chưa tính khí nén) - tiêu hao khí nén:</t>
  </si>
  <si>
    <t>447</t>
  </si>
  <si>
    <t>M112.2901</t>
  </si>
  <si>
    <t>448</t>
  </si>
  <si>
    <t>M112.2902</t>
  </si>
  <si>
    <t>M112.3000</t>
  </si>
  <si>
    <t>Máy uốn ống - công suất:</t>
  </si>
  <si>
    <t>449</t>
  </si>
  <si>
    <t>M112.3001</t>
  </si>
  <si>
    <t>2,0 kW÷2,8 kW</t>
  </si>
  <si>
    <t>M112.3100</t>
  </si>
  <si>
    <t>Máy lốc tôn - công suất:</t>
  </si>
  <si>
    <t>450</t>
  </si>
  <si>
    <t>M112.3101</t>
  </si>
  <si>
    <t>M112.3200</t>
  </si>
  <si>
    <t>Máy cưa kim loại - công suất:</t>
  </si>
  <si>
    <t>451</t>
  </si>
  <si>
    <t>M112.3201</t>
  </si>
  <si>
    <t>452</t>
  </si>
  <si>
    <t>M112.3202</t>
  </si>
  <si>
    <t>2,7 kW</t>
  </si>
  <si>
    <t>M112.3300</t>
  </si>
  <si>
    <t>Máy tiện - công suất:</t>
  </si>
  <si>
    <t>453</t>
  </si>
  <si>
    <t>M112.3301</t>
  </si>
  <si>
    <t>M112.3400</t>
  </si>
  <si>
    <t>Máy bào thép - công suất:</t>
  </si>
  <si>
    <t>454</t>
  </si>
  <si>
    <t>M112.3401</t>
  </si>
  <si>
    <t>M112.3500</t>
  </si>
  <si>
    <t>Máy phay - công suất:</t>
  </si>
  <si>
    <t>455</t>
  </si>
  <si>
    <t>M112.3501</t>
  </si>
  <si>
    <t>7 kW</t>
  </si>
  <si>
    <t>M112.3600</t>
  </si>
  <si>
    <t>Máy ghép mí - công suất:</t>
  </si>
  <si>
    <t>456</t>
  </si>
  <si>
    <t>M112.3601</t>
  </si>
  <si>
    <t>M112.3700</t>
  </si>
  <si>
    <t>Máy mài - công suất:</t>
  </si>
  <si>
    <t>457</t>
  </si>
  <si>
    <t>M112.3701</t>
  </si>
  <si>
    <t>458</t>
  </si>
  <si>
    <t>M112.3702</t>
  </si>
  <si>
    <t>459</t>
  </si>
  <si>
    <t>M112.3703</t>
  </si>
  <si>
    <t>M112.3800</t>
  </si>
  <si>
    <t>Máy cưa gỗ cầm tay - công suất:</t>
  </si>
  <si>
    <t>460</t>
  </si>
  <si>
    <t>M112.3801</t>
  </si>
  <si>
    <t>1,3 kW</t>
  </si>
  <si>
    <t>M112.3900</t>
  </si>
  <si>
    <t>Máy hàn một chiều - công suất:</t>
  </si>
  <si>
    <t>461</t>
  </si>
  <si>
    <t>M112.3901</t>
  </si>
  <si>
    <t>M112.4000</t>
  </si>
  <si>
    <t>Máy hàn xoay chiều - công suất:</t>
  </si>
  <si>
    <t>462</t>
  </si>
  <si>
    <t>M112.4001</t>
  </si>
  <si>
    <t>463</t>
  </si>
  <si>
    <t>M112.4002</t>
  </si>
  <si>
    <t>14 kW ÷ 15 kW</t>
  </si>
  <si>
    <t>464</t>
  </si>
  <si>
    <t>M112.4003</t>
  </si>
  <si>
    <t>23 kW</t>
  </si>
  <si>
    <t>M112.4100</t>
  </si>
  <si>
    <t>Máy hàn hơi - công suất:</t>
  </si>
  <si>
    <t>465</t>
  </si>
  <si>
    <t>M112.4101</t>
  </si>
  <si>
    <t>1000 l/h</t>
  </si>
  <si>
    <t>466</t>
  </si>
  <si>
    <t>M112.4102</t>
  </si>
  <si>
    <t>2000 l/h</t>
  </si>
  <si>
    <t>467</t>
  </si>
  <si>
    <t>M112.4201</t>
  </si>
  <si>
    <t>Máy hàn cắt dưới nước</t>
  </si>
  <si>
    <t>2 thợ lặn (1/4 + 2/4)</t>
  </si>
  <si>
    <t>M112.4300</t>
  </si>
  <si>
    <t>Máy hàn nối ống nhựa:</t>
  </si>
  <si>
    <t>468</t>
  </si>
  <si>
    <t>M112.4301</t>
  </si>
  <si>
    <t>Máy hàn nhiệt cầm tay</t>
  </si>
  <si>
    <t>469</t>
  </si>
  <si>
    <t>M112.4302</t>
  </si>
  <si>
    <t>Máy gia nhiệt D315mm</t>
  </si>
  <si>
    <t>470</t>
  </si>
  <si>
    <t>M112.4303</t>
  </si>
  <si>
    <t>Máy gia nhiệt D630mm</t>
  </si>
  <si>
    <t>471</t>
  </si>
  <si>
    <t>M112.4304</t>
  </si>
  <si>
    <t>Máy gia nhiệt D1200mm</t>
  </si>
  <si>
    <t>M112.4400</t>
  </si>
  <si>
    <t>Máy quạt gió - công suất:</t>
  </si>
  <si>
    <t>472</t>
  </si>
  <si>
    <t>M112.4401</t>
  </si>
  <si>
    <t>473</t>
  </si>
  <si>
    <t>M112.4402</t>
  </si>
  <si>
    <t>M112.4500</t>
  </si>
  <si>
    <t>Máy khoan khoan đập cáp - công suất:</t>
  </si>
  <si>
    <t>474</t>
  </si>
  <si>
    <t>M112.4501</t>
  </si>
  <si>
    <t>M112.4600</t>
  </si>
  <si>
    <t>Máy khoan xoay - công suất:</t>
  </si>
  <si>
    <t>475</t>
  </si>
  <si>
    <t>M112.4601</t>
  </si>
  <si>
    <t>476</t>
  </si>
  <si>
    <t>M112.4602</t>
  </si>
  <si>
    <t>300 cv</t>
  </si>
  <si>
    <t>M112.4700</t>
  </si>
  <si>
    <t>Bộ kích chuyên dùng</t>
  </si>
  <si>
    <t>477</t>
  </si>
  <si>
    <t>M112.4701</t>
  </si>
  <si>
    <t>Bộ thiết bị trượt (60 kích loại 6 t)</t>
  </si>
  <si>
    <t>478</t>
  </si>
  <si>
    <t>M112.4702</t>
  </si>
  <si>
    <t>Bộ kích lắp dựng, tháo dỡ ván khuôn 50-60 t</t>
  </si>
  <si>
    <t>M112.4800</t>
  </si>
  <si>
    <t>Một số máy và thiết bị chuyên dùng</t>
  </si>
  <si>
    <t>479</t>
  </si>
  <si>
    <t>M112.4801</t>
  </si>
  <si>
    <t>Máy xiết bu lông</t>
  </si>
  <si>
    <t>480</t>
  </si>
  <si>
    <t>M112.4802</t>
  </si>
  <si>
    <t>Máy xóa vạch sơn, công suất 13HP</t>
  </si>
  <si>
    <t>481</t>
  </si>
  <si>
    <t>M112.4803</t>
  </si>
  <si>
    <t>Máy hiện sóng 2 tia (Oscilograf)</t>
  </si>
  <si>
    <t>482</t>
  </si>
  <si>
    <t>M112.4804</t>
  </si>
  <si>
    <t>Vôn mét điện tử</t>
  </si>
  <si>
    <t>483</t>
  </si>
  <si>
    <t>M112.4805</t>
  </si>
  <si>
    <t>Đồng hồ vạn năng</t>
  </si>
  <si>
    <t>CHƯƠNG II: MÁY VÀ THIẾT BỊ CHUYÊN DÙNG KHẢO SÁT, THÍ NGHIỆM</t>
  </si>
  <si>
    <t>M201.0000</t>
  </si>
  <si>
    <t>MÁY VÀ THIẾT BỊ KHẢO SÁT</t>
  </si>
  <si>
    <t>484</t>
  </si>
  <si>
    <t>M201.0001</t>
  </si>
  <si>
    <t>Bộ khoan tay</t>
  </si>
  <si>
    <t>485</t>
  </si>
  <si>
    <t>M201.0002</t>
  </si>
  <si>
    <t>Máy khoan XY-1A</t>
  </si>
  <si>
    <t>486</t>
  </si>
  <si>
    <t>M201.0003</t>
  </si>
  <si>
    <t>Máy khoan XY-3</t>
  </si>
  <si>
    <t>487</t>
  </si>
  <si>
    <t>M201.0004</t>
  </si>
  <si>
    <t>Máy khoan GK-250</t>
  </si>
  <si>
    <t>488</t>
  </si>
  <si>
    <t>M201.0005</t>
  </si>
  <si>
    <t>Bộ nén ngang GA</t>
  </si>
  <si>
    <t>489</t>
  </si>
  <si>
    <t>M201.0006</t>
  </si>
  <si>
    <t>Búa căn MO - 10 (chưa tính khí nén)</t>
  </si>
  <si>
    <t>490</t>
  </si>
  <si>
    <t>M201.0007</t>
  </si>
  <si>
    <t>Búa khoan tay P30</t>
  </si>
  <si>
    <t>491</t>
  </si>
  <si>
    <t>M201.0008</t>
  </si>
  <si>
    <t>492</t>
  </si>
  <si>
    <t>M201.0009</t>
  </si>
  <si>
    <t>Máy khoan F-60L</t>
  </si>
  <si>
    <t>493</t>
  </si>
  <si>
    <t>M201.0010</t>
  </si>
  <si>
    <t>Máy xuyên động RA-50</t>
  </si>
  <si>
    <t>494</t>
  </si>
  <si>
    <t>M201.0011</t>
  </si>
  <si>
    <t>Máy xuyên tĩnh Gouda</t>
  </si>
  <si>
    <t>495</t>
  </si>
  <si>
    <t>M201.0012</t>
  </si>
  <si>
    <t>Thiết bị đo ngẫu lực</t>
  </si>
  <si>
    <t>496</t>
  </si>
  <si>
    <t>M201.0013</t>
  </si>
  <si>
    <t>Bộ dụng cụ thí nghiệm SPT</t>
  </si>
  <si>
    <t>497</t>
  </si>
  <si>
    <t>M201.0014</t>
  </si>
  <si>
    <t>Biến thế thắp sáng</t>
  </si>
  <si>
    <t>498</t>
  </si>
  <si>
    <t>M201.0015</t>
  </si>
  <si>
    <t>Máy thăm dò địa vật lý UJ-18</t>
  </si>
  <si>
    <t>499</t>
  </si>
  <si>
    <t>M201.0016</t>
  </si>
  <si>
    <t>Máy thăm dò địa vật lý MF-2-100</t>
  </si>
  <si>
    <t>500</t>
  </si>
  <si>
    <t>M201.0017</t>
  </si>
  <si>
    <t>501</t>
  </si>
  <si>
    <t>M201.0018</t>
  </si>
  <si>
    <t>Máy, thiết bị thăm dò địa chấn - loại 12 mạch (Triosx-12)</t>
  </si>
  <si>
    <t>502</t>
  </si>
  <si>
    <t>M201.0019</t>
  </si>
  <si>
    <t>Máy, thiết bị thăm dò địa chấn - loại 24 mạch (Triosx-24)</t>
  </si>
  <si>
    <t>503</t>
  </si>
  <si>
    <t>M201.0020</t>
  </si>
  <si>
    <t>Máy thuỷ bình điện tử</t>
  </si>
  <si>
    <t>504</t>
  </si>
  <si>
    <t>M201.0021</t>
  </si>
  <si>
    <t>Máy toàn đạc điện tử</t>
  </si>
  <si>
    <t>505</t>
  </si>
  <si>
    <t>M201.0022</t>
  </si>
  <si>
    <t>Bộ thiết bị khống chế mặt bằng GPS (3 máy)</t>
  </si>
  <si>
    <t>506</t>
  </si>
  <si>
    <t>M201.0023</t>
  </si>
  <si>
    <t>Ống nhòm</t>
  </si>
  <si>
    <t>507</t>
  </si>
  <si>
    <t>M201.0024</t>
  </si>
  <si>
    <t>Kính hiển vi</t>
  </si>
  <si>
    <t>508</t>
  </si>
  <si>
    <t>M201.0025</t>
  </si>
  <si>
    <t>Kính hiển vi điện tử quét</t>
  </si>
  <si>
    <t>509</t>
  </si>
  <si>
    <t>M201.0026</t>
  </si>
  <si>
    <t>Máy ảnh</t>
  </si>
  <si>
    <t>M202.0000</t>
  </si>
  <si>
    <t>MÁY VÀ THIẾT BỊ THÍ NGHIỆM VẬT LIỆU, CẤU KIỆN VÀ KẾT CẤU XÂY DỰNG</t>
  </si>
  <si>
    <t>510</t>
  </si>
  <si>
    <t>M202.0001</t>
  </si>
  <si>
    <t>Cần Belkenman</t>
  </si>
  <si>
    <t>511</t>
  </si>
  <si>
    <t>M202.0002</t>
  </si>
  <si>
    <t>Thiết bị đếm phóng xạ</t>
  </si>
  <si>
    <t>512</t>
  </si>
  <si>
    <t>M202.0003</t>
  </si>
  <si>
    <t>TRL Profile Beam</t>
  </si>
  <si>
    <t>513</t>
  </si>
  <si>
    <t>M202.0004</t>
  </si>
  <si>
    <t>Máy FWD</t>
  </si>
  <si>
    <t>514</t>
  </si>
  <si>
    <t>M202.0005</t>
  </si>
  <si>
    <t>Thiết bị đo phản ứng Romdas</t>
  </si>
  <si>
    <t>515</t>
  </si>
  <si>
    <t>M202.0006</t>
  </si>
  <si>
    <t>Bộ thiết bị PIT (đo biến dạng nhỏ)</t>
  </si>
  <si>
    <t>516</t>
  </si>
  <si>
    <t>M202.0007</t>
  </si>
  <si>
    <t>Bộ thiết bị đo PDA (đo biến dạng lớn)</t>
  </si>
  <si>
    <t>517</t>
  </si>
  <si>
    <t>M202.0008</t>
  </si>
  <si>
    <t>Bộ thiết bị siêu âm</t>
  </si>
  <si>
    <t>518</t>
  </si>
  <si>
    <t>M202.0009</t>
  </si>
  <si>
    <t>Cân điện tử</t>
  </si>
  <si>
    <t>519</t>
  </si>
  <si>
    <t>M202.0010</t>
  </si>
  <si>
    <t>Cân phân tích</t>
  </si>
  <si>
    <t>520</t>
  </si>
  <si>
    <t>M202.0011</t>
  </si>
  <si>
    <t>Cân bàn</t>
  </si>
  <si>
    <t>521</t>
  </si>
  <si>
    <t>M202.0012</t>
  </si>
  <si>
    <t>Cân thủy tĩnh</t>
  </si>
  <si>
    <t>522</t>
  </si>
  <si>
    <t>M202.0013</t>
  </si>
  <si>
    <t>Lò nung</t>
  </si>
  <si>
    <t>523</t>
  </si>
  <si>
    <t>M202.0014</t>
  </si>
  <si>
    <t>Tủ sấy</t>
  </si>
  <si>
    <t>524</t>
  </si>
  <si>
    <t>M202.0015</t>
  </si>
  <si>
    <t>Tủ hút khí độc</t>
  </si>
  <si>
    <t>525</t>
  </si>
  <si>
    <t>M202.0016</t>
  </si>
  <si>
    <t>Tủ lạnh</t>
  </si>
  <si>
    <t>526</t>
  </si>
  <si>
    <t>M202.0017</t>
  </si>
  <si>
    <t>Máy hút chân không</t>
  </si>
  <si>
    <t>527</t>
  </si>
  <si>
    <t>M202.0018</t>
  </si>
  <si>
    <t>Máy hút ẩm OASIS-America</t>
  </si>
  <si>
    <t>528</t>
  </si>
  <si>
    <t>M202.0019</t>
  </si>
  <si>
    <t>Bếp điện</t>
  </si>
  <si>
    <t>529</t>
  </si>
  <si>
    <t>M202.0020</t>
  </si>
  <si>
    <t>Bếp cát</t>
  </si>
  <si>
    <t>530</t>
  </si>
  <si>
    <t>M202.0021</t>
  </si>
  <si>
    <t>Máy chưng cất nước</t>
  </si>
  <si>
    <t>531</t>
  </si>
  <si>
    <t>M202.0022</t>
  </si>
  <si>
    <t>Máy trộn đất</t>
  </si>
  <si>
    <t>532</t>
  </si>
  <si>
    <t>M202.0023</t>
  </si>
  <si>
    <t>Máy trộn xi măng, dung tích 5lít</t>
  </si>
  <si>
    <t>533</t>
  </si>
  <si>
    <t>M202.0024</t>
  </si>
  <si>
    <t>Máy trộn dung dịch lỏng (máy đo độ rung vữa)</t>
  </si>
  <si>
    <t>534</t>
  </si>
  <si>
    <t>M202.0025</t>
  </si>
  <si>
    <t>Máy đầm tiêu chuẩn (đầm rung)</t>
  </si>
  <si>
    <t>535</t>
  </si>
  <si>
    <t>M202.0026</t>
  </si>
  <si>
    <t>Máy cắt đất</t>
  </si>
  <si>
    <t>536</t>
  </si>
  <si>
    <t>M202.0027</t>
  </si>
  <si>
    <t>Máy cắt mẫu lớn (30x30) cm</t>
  </si>
  <si>
    <t>537</t>
  </si>
  <si>
    <t>M202.0028</t>
  </si>
  <si>
    <t>Máy cắt ứng biến</t>
  </si>
  <si>
    <t>538</t>
  </si>
  <si>
    <t>M202.0029</t>
  </si>
  <si>
    <t>Máy nén 3 trục</t>
  </si>
  <si>
    <t>539</t>
  </si>
  <si>
    <t>M202.0030</t>
  </si>
  <si>
    <t>Máy ép litvinốp</t>
  </si>
  <si>
    <t>540</t>
  </si>
  <si>
    <t>M202.0031</t>
  </si>
  <si>
    <t>Kích tháo mẫu</t>
  </si>
  <si>
    <t>541</t>
  </si>
  <si>
    <t>M202.0032</t>
  </si>
  <si>
    <t>Máy ép mẫu đá, bê tông</t>
  </si>
  <si>
    <t>542</t>
  </si>
  <si>
    <t>M202.0033</t>
  </si>
  <si>
    <t>Máy cắt mẫu vật liệu (bê tông, gạch, đá)</t>
  </si>
  <si>
    <t>543</t>
  </si>
  <si>
    <t>M202.0034</t>
  </si>
  <si>
    <t>Máy khoan mẫu đá</t>
  </si>
  <si>
    <t>544</t>
  </si>
  <si>
    <t>M202.0035</t>
  </si>
  <si>
    <t>Máy mài thử độ mài mòn</t>
  </si>
  <si>
    <t>545</t>
  </si>
  <si>
    <t>M202.0036</t>
  </si>
  <si>
    <t>Máy nén một trục</t>
  </si>
  <si>
    <t>546</t>
  </si>
  <si>
    <t>M202.0037</t>
  </si>
  <si>
    <t>Máy nén Marshall</t>
  </si>
  <si>
    <t>547</t>
  </si>
  <si>
    <t>M202.0038</t>
  </si>
  <si>
    <t>Máy CBR</t>
  </si>
  <si>
    <t>548</t>
  </si>
  <si>
    <t>M202.0039</t>
  </si>
  <si>
    <t>Máy thí nghiệm thuỷ lực quay tay</t>
  </si>
  <si>
    <t>549</t>
  </si>
  <si>
    <t>M202.0040</t>
  </si>
  <si>
    <t>Máy nén 4 t (quay tay)</t>
  </si>
  <si>
    <t>550</t>
  </si>
  <si>
    <t>M202.0041</t>
  </si>
  <si>
    <t>Máy nén thuỷ lực 10 t</t>
  </si>
  <si>
    <t>551</t>
  </si>
  <si>
    <t>M202.0042</t>
  </si>
  <si>
    <t>Máy nén thuỷ lực 50 t</t>
  </si>
  <si>
    <t>552</t>
  </si>
  <si>
    <t>M202.0043</t>
  </si>
  <si>
    <t>Máy nén thuỷ lực 125 t</t>
  </si>
  <si>
    <t>553</t>
  </si>
  <si>
    <t>M202.0044</t>
  </si>
  <si>
    <t>Máy nén thuỷ lực 200 t</t>
  </si>
  <si>
    <t>554</t>
  </si>
  <si>
    <t>M202.0045</t>
  </si>
  <si>
    <t>Máy kéo nén thủy lực 100 t</t>
  </si>
  <si>
    <t>555</t>
  </si>
  <si>
    <t>M202.0046</t>
  </si>
  <si>
    <t>Máy kéo nén uốn thuỷ lực 25 t</t>
  </si>
  <si>
    <t>556</t>
  </si>
  <si>
    <t>M202.0047</t>
  </si>
  <si>
    <t>Máy kéo nén uốn thuỷ lực 100 t</t>
  </si>
  <si>
    <t>557</t>
  </si>
  <si>
    <t>M202.0048</t>
  </si>
  <si>
    <t>Máy gia tải - 20 t</t>
  </si>
  <si>
    <t>558</t>
  </si>
  <si>
    <t>M202.0049</t>
  </si>
  <si>
    <t>Máy caragrang (làm thí nghiệm chảy)</t>
  </si>
  <si>
    <t>559</t>
  </si>
  <si>
    <t>M202.0050</t>
  </si>
  <si>
    <t>Máy xác định hệ số thấm</t>
  </si>
  <si>
    <t>560</t>
  </si>
  <si>
    <t>M202.0051</t>
  </si>
  <si>
    <t>Máy đo PH</t>
  </si>
  <si>
    <t>561</t>
  </si>
  <si>
    <t>M202.0052</t>
  </si>
  <si>
    <t>Máy đo âm thanh</t>
  </si>
  <si>
    <t>562</t>
  </si>
  <si>
    <t>M202.0053</t>
  </si>
  <si>
    <t>Máy đo chiều dày màng sơn</t>
  </si>
  <si>
    <t>563</t>
  </si>
  <si>
    <t>M202.0054</t>
  </si>
  <si>
    <t>Máy đo điện thế thí nghiệm ăn mòn cốt thép trong bê tông</t>
  </si>
  <si>
    <t>564</t>
  </si>
  <si>
    <t>M202.0055</t>
  </si>
  <si>
    <t>Máy đo vết nứt</t>
  </si>
  <si>
    <t>565</t>
  </si>
  <si>
    <t>M202.0056</t>
  </si>
  <si>
    <t>Máy đo tốc độ ăn mòn cốt thép trong bê tông</t>
  </si>
  <si>
    <t>566</t>
  </si>
  <si>
    <t>M202.0057</t>
  </si>
  <si>
    <t>Máy đo độ thấm của I-on Clo</t>
  </si>
  <si>
    <t>567</t>
  </si>
  <si>
    <t>M202.0058</t>
  </si>
  <si>
    <t>Dụng cụ đo độ cháy của than</t>
  </si>
  <si>
    <t>568</t>
  </si>
  <si>
    <t>M202.0059</t>
  </si>
  <si>
    <t>Máy đo gia tốc</t>
  </si>
  <si>
    <t>569</t>
  </si>
  <si>
    <t>M202.0060</t>
  </si>
  <si>
    <t>Máy ghi nhiệt ổn định</t>
  </si>
  <si>
    <t>570</t>
  </si>
  <si>
    <t>M202.0061</t>
  </si>
  <si>
    <t>Máy đo chuyển vị</t>
  </si>
  <si>
    <t>571</t>
  </si>
  <si>
    <t>M202.0062</t>
  </si>
  <si>
    <t>Máy xác định môđun</t>
  </si>
  <si>
    <t>572</t>
  </si>
  <si>
    <t>M202.0063</t>
  </si>
  <si>
    <t>Máy so màu ngọn lửa</t>
  </si>
  <si>
    <t>573</t>
  </si>
  <si>
    <t>M202.0064</t>
  </si>
  <si>
    <t>Máy so màu quang điện</t>
  </si>
  <si>
    <t>574</t>
  </si>
  <si>
    <t>M202.0065</t>
  </si>
  <si>
    <t>Máy đo độ dãn dài Bitum</t>
  </si>
  <si>
    <t>575</t>
  </si>
  <si>
    <t>M202.0066</t>
  </si>
  <si>
    <t>Máy chiết nhựa (Xốc lét)</t>
  </si>
  <si>
    <t>576</t>
  </si>
  <si>
    <t>M202.0067</t>
  </si>
  <si>
    <t>Bộ thí nghiệm độ co ngót, trương nở</t>
  </si>
  <si>
    <t>577</t>
  </si>
  <si>
    <t>M202.0068</t>
  </si>
  <si>
    <t>Bộ dụng cụ đo độ xuyên động hình côn DCP</t>
  </si>
  <si>
    <t>578</t>
  </si>
  <si>
    <t>M202.0069</t>
  </si>
  <si>
    <t>Thiết bị thử tỷ diện</t>
  </si>
  <si>
    <t>579</t>
  </si>
  <si>
    <t>M202.0070</t>
  </si>
  <si>
    <t>Bàn dằn</t>
  </si>
  <si>
    <t>580</t>
  </si>
  <si>
    <t>M202.0071</t>
  </si>
  <si>
    <t>Bàn rung</t>
  </si>
  <si>
    <t>581</t>
  </si>
  <si>
    <t>M202.0072</t>
  </si>
  <si>
    <t>Máy khuấy bằng từ</t>
  </si>
  <si>
    <t>582</t>
  </si>
  <si>
    <t>M202.0073</t>
  </si>
  <si>
    <t>Máy khuấy cầm tay NAG-2</t>
  </si>
  <si>
    <t>583</t>
  </si>
  <si>
    <t>M202.0074</t>
  </si>
  <si>
    <t>Máy nghiền bi sứ LE1</t>
  </si>
  <si>
    <t>584</t>
  </si>
  <si>
    <t>M202.0075</t>
  </si>
  <si>
    <t>Máy phân tích hạt Lazer</t>
  </si>
  <si>
    <t>585</t>
  </si>
  <si>
    <t>M202.0076</t>
  </si>
  <si>
    <t>Máy phân tích vi nhiệt</t>
  </si>
  <si>
    <t>586</t>
  </si>
  <si>
    <t>M202.0077</t>
  </si>
  <si>
    <t>Tenxômét</t>
  </si>
  <si>
    <t>587</t>
  </si>
  <si>
    <t>M202.0078</t>
  </si>
  <si>
    <t>Máy đo độ giãn nở bê tông</t>
  </si>
  <si>
    <t>588</t>
  </si>
  <si>
    <t>M202.0079</t>
  </si>
  <si>
    <t>Máy đo hệ số dẫn nhiệt</t>
  </si>
  <si>
    <t>589</t>
  </si>
  <si>
    <t>M202.0080</t>
  </si>
  <si>
    <t>Máy nhiễu xạ Rơn ghen (phân tích thành phần hoá lý của vật liệu)</t>
  </si>
  <si>
    <t>590</t>
  </si>
  <si>
    <t>M202.0081</t>
  </si>
  <si>
    <t>Cần ép mẫu thử gạch chịu lửa</t>
  </si>
  <si>
    <t>591</t>
  </si>
  <si>
    <t>M202.0082</t>
  </si>
  <si>
    <t>Côn thử độ sụt</t>
  </si>
  <si>
    <t>592</t>
  </si>
  <si>
    <t>M202.0083</t>
  </si>
  <si>
    <t>Dụng cụ xác định độ chịu lực va đập xung kích gạch lát xi măng (viên bi sắt)</t>
  </si>
  <si>
    <t>593</t>
  </si>
  <si>
    <t>M202.0084</t>
  </si>
  <si>
    <t>Dụng cụ xác định giới hạn bền liên kết</t>
  </si>
  <si>
    <t>594</t>
  </si>
  <si>
    <t>M202.0085</t>
  </si>
  <si>
    <t>Chén bạch kim</t>
  </si>
  <si>
    <t>595</t>
  </si>
  <si>
    <t>M202.0086</t>
  </si>
  <si>
    <t>Kẹp niken</t>
  </si>
  <si>
    <t>596</t>
  </si>
  <si>
    <t>M202.0087</t>
  </si>
  <si>
    <t>Máy siêu âm đo chiều dầy kim loại</t>
  </si>
  <si>
    <t>597</t>
  </si>
  <si>
    <t>M202.0088</t>
  </si>
  <si>
    <t>Máy dò vị trí cốt thép</t>
  </si>
  <si>
    <t>598</t>
  </si>
  <si>
    <t>M202.0089</t>
  </si>
  <si>
    <t>Máy siêu âm kiểm tra chất lượng mối hàn</t>
  </si>
  <si>
    <t>599</t>
  </si>
  <si>
    <t>M202.0090</t>
  </si>
  <si>
    <t>Máy siêu âm kiểm tra cường độ bê tông của cấu kiện bê tông, bê tông cốt thép tại hiện trường</t>
  </si>
  <si>
    <t>600</t>
  </si>
  <si>
    <t>M202.0091</t>
  </si>
  <si>
    <t>Súng bi</t>
  </si>
  <si>
    <t>601</t>
  </si>
  <si>
    <t>M202.0092</t>
  </si>
  <si>
    <t>Thiết bị hấp mẫu xi măng</t>
  </si>
  <si>
    <t>602</t>
  </si>
  <si>
    <t>M202.0093</t>
  </si>
  <si>
    <t>Bình hút ẩm</t>
  </si>
  <si>
    <t>603</t>
  </si>
  <si>
    <t>M202.0094</t>
  </si>
  <si>
    <t>Bộ dụng cụ xác định thấm nước</t>
  </si>
  <si>
    <t>604</t>
  </si>
  <si>
    <t>M202.0095</t>
  </si>
  <si>
    <t>Bơm thủy lực ZB4-500</t>
  </si>
  <si>
    <t>605</t>
  </si>
  <si>
    <t>M202.0096</t>
  </si>
  <si>
    <t>Đồng hồ đo áp lực</t>
  </si>
  <si>
    <t>606</t>
  </si>
  <si>
    <t>M202.0097</t>
  </si>
  <si>
    <t>Đồng hồ đo biến dạng</t>
  </si>
  <si>
    <t>607</t>
  </si>
  <si>
    <t>M202.0098</t>
  </si>
  <si>
    <t>Đồng hồ đo nước</t>
  </si>
  <si>
    <t>608</t>
  </si>
  <si>
    <t>M202.0099</t>
  </si>
  <si>
    <t>Đồng hồ đo lún</t>
  </si>
  <si>
    <t>609</t>
  </si>
  <si>
    <t>M202.0100</t>
  </si>
  <si>
    <t>Đồng hồ Shore A</t>
  </si>
  <si>
    <t>610</t>
  </si>
  <si>
    <t>M202.0101</t>
  </si>
  <si>
    <t>Dụng cụ đo độ bền va đập</t>
  </si>
  <si>
    <t>611</t>
  </si>
  <si>
    <t>M202.0102</t>
  </si>
  <si>
    <t>Dụng cụ đo hệ số giãn nở ẩm</t>
  </si>
  <si>
    <t>612</t>
  </si>
  <si>
    <t>M202.0103</t>
  </si>
  <si>
    <t>Dụng cụ phá vỡ mẫu kính</t>
  </si>
  <si>
    <t>613</t>
  </si>
  <si>
    <t>M202.0104</t>
  </si>
  <si>
    <t>Dụng cụ thử thấm mực</t>
  </si>
  <si>
    <t>614</t>
  </si>
  <si>
    <t>M202.0105</t>
  </si>
  <si>
    <t>Dụng cụ Vica</t>
  </si>
  <si>
    <t>615</t>
  </si>
  <si>
    <t>M202.0106</t>
  </si>
  <si>
    <t>Dụng cụ xác định độ bền va đập</t>
  </si>
  <si>
    <t>616</t>
  </si>
  <si>
    <t>M202.0107</t>
  </si>
  <si>
    <t>Dụng cụ xác định độ bền va uốn</t>
  </si>
  <si>
    <t>617</t>
  </si>
  <si>
    <t>M202.0108</t>
  </si>
  <si>
    <t>Khuôn Capping mẫu</t>
  </si>
  <si>
    <t>618</t>
  </si>
  <si>
    <t>M202.0109</t>
  </si>
  <si>
    <t>Khuôn dập mẫu</t>
  </si>
  <si>
    <t>619</t>
  </si>
  <si>
    <t>M202.0110</t>
  </si>
  <si>
    <t>Kích kéo thủy lực 60 t</t>
  </si>
  <si>
    <t>620</t>
  </si>
  <si>
    <t>M202.0111</t>
  </si>
  <si>
    <t>Kích thủy lực 800 t</t>
  </si>
  <si>
    <t>621</t>
  </si>
  <si>
    <t>M202.0112</t>
  </si>
  <si>
    <t>Kính phóng đại đo lường</t>
  </si>
  <si>
    <t>622</t>
  </si>
  <si>
    <t>M202.0113</t>
  </si>
  <si>
    <t>Kính lúp</t>
  </si>
  <si>
    <t>623</t>
  </si>
  <si>
    <t>M202.0114</t>
  </si>
  <si>
    <t>Máy bộ đàm</t>
  </si>
  <si>
    <t>624</t>
  </si>
  <si>
    <t>M202.0115</t>
  </si>
  <si>
    <t>Máy cắt quay tay</t>
  </si>
  <si>
    <t>625</t>
  </si>
  <si>
    <t>M202.0116</t>
  </si>
  <si>
    <t>Máy cắt, mài mẫu vật liệu</t>
  </si>
  <si>
    <t>626</t>
  </si>
  <si>
    <t>M202.0117</t>
  </si>
  <si>
    <t>Máy đo dao động điện tử (kèm đầu đo dao động 3 chiều)</t>
  </si>
  <si>
    <t>627</t>
  </si>
  <si>
    <t>M202.0118</t>
  </si>
  <si>
    <t>Máy đo độ bóng</t>
  </si>
  <si>
    <t>628</t>
  </si>
  <si>
    <t>M202.0119</t>
  </si>
  <si>
    <t>Máy khoan HILTI hoặc loại tương tự</t>
  </si>
  <si>
    <t>629</t>
  </si>
  <si>
    <t>M202.0120</t>
  </si>
  <si>
    <t>Thiết bị đo độ dẫn nước</t>
  </si>
  <si>
    <t>630</t>
  </si>
  <si>
    <t>M202.0121</t>
  </si>
  <si>
    <t>Thiết bị đo độ dày</t>
  </si>
  <si>
    <t>631</t>
  </si>
  <si>
    <t>M202.0122</t>
  </si>
  <si>
    <t>Máy đo độ giãn nở nhiệt dài</t>
  </si>
  <si>
    <t>632</t>
  </si>
  <si>
    <t>M202.0123</t>
  </si>
  <si>
    <t>Máy dò khuyết tật</t>
  </si>
  <si>
    <t>633</t>
  </si>
  <si>
    <t>M202.0124</t>
  </si>
  <si>
    <t>Máy đo kích thước</t>
  </si>
  <si>
    <t>634</t>
  </si>
  <si>
    <t>M202.0125</t>
  </si>
  <si>
    <t>Máy đo thời gian khô màng sơn</t>
  </si>
  <si>
    <t>635</t>
  </si>
  <si>
    <t>M202.0126</t>
  </si>
  <si>
    <t>Máy đo ứng suất bề mặt</t>
  </si>
  <si>
    <t>636</t>
  </si>
  <si>
    <t>M202.0127</t>
  </si>
  <si>
    <t>Máy đo ứng suất điện tử</t>
  </si>
  <si>
    <t>637</t>
  </si>
  <si>
    <t>M202.0128</t>
  </si>
  <si>
    <t>Máy Hveem</t>
  </si>
  <si>
    <t>638</t>
  </si>
  <si>
    <t>M202.0129</t>
  </si>
  <si>
    <t>Máy kéo vải địa kỹ thuật</t>
  </si>
  <si>
    <t>639</t>
  </si>
  <si>
    <t>M202.0130</t>
  </si>
  <si>
    <t>Máy kéo, nén WDW-100</t>
  </si>
  <si>
    <t>640</t>
  </si>
  <si>
    <t>M202.0131</t>
  </si>
  <si>
    <t>Máy thử cơ lý thạch cao</t>
  </si>
  <si>
    <t>641</t>
  </si>
  <si>
    <t>M202.0132</t>
  </si>
  <si>
    <t>Máy kiểm tra độ cứng</t>
  </si>
  <si>
    <t>642</t>
  </si>
  <si>
    <t>M202.0133</t>
  </si>
  <si>
    <t>Máy làm sạch bằng siêu âm</t>
  </si>
  <si>
    <t>643</t>
  </si>
  <si>
    <t>M202.0134</t>
  </si>
  <si>
    <t>Máy mài mòn bề mặt</t>
  </si>
  <si>
    <t>644</t>
  </si>
  <si>
    <t>M202.0135</t>
  </si>
  <si>
    <t>Máy mài mòn sâu</t>
  </si>
  <si>
    <t>645</t>
  </si>
  <si>
    <t>M202.0136</t>
  </si>
  <si>
    <t>Máy nén cố kết</t>
  </si>
  <si>
    <t>646</t>
  </si>
  <si>
    <t>M202.0137</t>
  </si>
  <si>
    <t>Máy phân tích thành phần kim loại</t>
  </si>
  <si>
    <t>647</t>
  </si>
  <si>
    <t>M202.0138</t>
  </si>
  <si>
    <t>Máy quang phổ đo hệ số phản xạ ánh sáng</t>
  </si>
  <si>
    <t>648</t>
  </si>
  <si>
    <t>M202.0139</t>
  </si>
  <si>
    <t>Máy quang phổ đo hệ số truyền sáng</t>
  </si>
  <si>
    <t>649</t>
  </si>
  <si>
    <t>M202.0140</t>
  </si>
  <si>
    <t>Máy siêu âm đo vết nứt</t>
  </si>
  <si>
    <t>650</t>
  </si>
  <si>
    <t>M202.0141</t>
  </si>
  <si>
    <t>Máy soi kim tương</t>
  </si>
  <si>
    <t>651</t>
  </si>
  <si>
    <t>M202.0142</t>
  </si>
  <si>
    <t>Máy thấm</t>
  </si>
  <si>
    <t>652</t>
  </si>
  <si>
    <t>M202.0143</t>
  </si>
  <si>
    <t>Máy thử độ bền nén, uốn</t>
  </si>
  <si>
    <t>653</t>
  </si>
  <si>
    <t>M202.0144</t>
  </si>
  <si>
    <t>Máy thử độ bục</t>
  </si>
  <si>
    <t>654</t>
  </si>
  <si>
    <t>M202.0145</t>
  </si>
  <si>
    <t>Máy thử độ rơi côn</t>
  </si>
  <si>
    <t>655</t>
  </si>
  <si>
    <t>M202.0146</t>
  </si>
  <si>
    <t>Máy uốn gạch</t>
  </si>
  <si>
    <t>656</t>
  </si>
  <si>
    <t>M202.0147</t>
  </si>
  <si>
    <t>Nồi hấp áp suất cao (Autoclave)</t>
  </si>
  <si>
    <t>657</t>
  </si>
  <si>
    <t>M202.0148</t>
  </si>
  <si>
    <t>Thiết bị đo chuyển vị Indicator</t>
  </si>
  <si>
    <t>658</t>
  </si>
  <si>
    <t>M202.0149</t>
  </si>
  <si>
    <t>Thiết bị đo điểm sương</t>
  </si>
  <si>
    <t>659</t>
  </si>
  <si>
    <t>M202.0150</t>
  </si>
  <si>
    <t>Thiết bị đo độ bền ẩm</t>
  </si>
  <si>
    <t>660</t>
  </si>
  <si>
    <t>M202.0151</t>
  </si>
  <si>
    <t>Thiết bị đo độ cứng màng sơn</t>
  </si>
  <si>
    <t>661</t>
  </si>
  <si>
    <t>M202.0152</t>
  </si>
  <si>
    <t>662</t>
  </si>
  <si>
    <t>M202.0153</t>
  </si>
  <si>
    <t>Thiết bị đo hệ số ma sát</t>
  </si>
  <si>
    <t>663</t>
  </si>
  <si>
    <t>M202.0154</t>
  </si>
  <si>
    <t>Thiết bị đo thử độ kín</t>
  </si>
  <si>
    <t>664</t>
  </si>
  <si>
    <t>M202.0155</t>
  </si>
  <si>
    <t>Thiết bị thử tính năng sử dụng của sứ vệ sinh</t>
  </si>
  <si>
    <t>665</t>
  </si>
  <si>
    <t>M202.0156</t>
  </si>
  <si>
    <t>Thiết bị thử va đập phản hồi</t>
  </si>
  <si>
    <t>666</t>
  </si>
  <si>
    <t>M202.0157</t>
  </si>
  <si>
    <t>Tủ chiếu UV</t>
  </si>
  <si>
    <t>667</t>
  </si>
  <si>
    <t>M202.0158</t>
  </si>
  <si>
    <t>Tủ khí hậu</t>
  </si>
  <si>
    <t>668</t>
  </si>
  <si>
    <t>M202.0159</t>
  </si>
  <si>
    <t>Thước đo vết nứt</t>
  </si>
  <si>
    <t>669</t>
  </si>
  <si>
    <t>M202.0160</t>
  </si>
  <si>
    <t>Vi kế</t>
  </si>
  <si>
    <t>670</t>
  </si>
  <si>
    <t>M202.0161</t>
  </si>
  <si>
    <t>Máy scanner (khổ Ao)</t>
  </si>
  <si>
    <t>671</t>
  </si>
  <si>
    <t>M202.0162</t>
  </si>
  <si>
    <t>Máy vẽ plotter</t>
  </si>
  <si>
    <t>672</t>
  </si>
  <si>
    <t>M202.0163</t>
  </si>
  <si>
    <t>Máy vi tính</t>
  </si>
  <si>
    <t>673</t>
  </si>
  <si>
    <t>M202.0164</t>
  </si>
  <si>
    <t>Máy tính xách tay</t>
  </si>
  <si>
    <t>674</t>
  </si>
  <si>
    <t>M202.0165</t>
  </si>
  <si>
    <t>Bể ổn nhiệt</t>
  </si>
  <si>
    <t>675</t>
  </si>
  <si>
    <t>M202.0166</t>
  </si>
  <si>
    <t>Bếp gas công nghiệp</t>
  </si>
  <si>
    <t>676</t>
  </si>
  <si>
    <t>M202.0167</t>
  </si>
  <si>
    <t>Bình thử bọt khí</t>
  </si>
  <si>
    <t>677</t>
  </si>
  <si>
    <t>M202.0168</t>
  </si>
  <si>
    <t>Bộ dụng cụ xác định hàm lượng cát</t>
  </si>
  <si>
    <t>678</t>
  </si>
  <si>
    <t>M202.0169</t>
  </si>
  <si>
    <t>Bộ thiết bị thí nghiệm điểm hóa mềm (ELE)</t>
  </si>
  <si>
    <t>679</t>
  </si>
  <si>
    <t>M202.0170</t>
  </si>
  <si>
    <t>Dụng cụ đo nhám</t>
  </si>
  <si>
    <t>680</t>
  </si>
  <si>
    <t>M202.0171</t>
  </si>
  <si>
    <t>Dụng cụ thử va đập bi rơi</t>
  </si>
  <si>
    <t>681</t>
  </si>
  <si>
    <t>M202.0172</t>
  </si>
  <si>
    <t>Dụng cụ thử va đập con lắc</t>
  </si>
  <si>
    <t>682</t>
  </si>
  <si>
    <t>M202.0173</t>
  </si>
  <si>
    <t>Dụng cụ thử xuyên</t>
  </si>
  <si>
    <t>683</t>
  </si>
  <si>
    <t>M202.0174</t>
  </si>
  <si>
    <t>Dụng cụ xác định sự thay đổi chiều dài của mẫu vữa</t>
  </si>
  <si>
    <t>684</t>
  </si>
  <si>
    <t>M202.0175</t>
  </si>
  <si>
    <t>Dụng cụ xác định thời gian bắt đầu đông kết</t>
  </si>
  <si>
    <t>685</t>
  </si>
  <si>
    <t>M202.0176</t>
  </si>
  <si>
    <t>Khoáng chuẩn</t>
  </si>
  <si>
    <t>686</t>
  </si>
  <si>
    <t>M202.0177</t>
  </si>
  <si>
    <t>Khung giá máy &amp; Máy gia tải 50 tấn kỹ thuật số</t>
  </si>
  <si>
    <t>687</t>
  </si>
  <si>
    <t>M202.0178</t>
  </si>
  <si>
    <t>Máy Gigarang</t>
  </si>
  <si>
    <t>688</t>
  </si>
  <si>
    <t>M202.0179</t>
  </si>
  <si>
    <t>Máy SHWD</t>
  </si>
  <si>
    <t>689</t>
  </si>
  <si>
    <t>M202.0180</t>
  </si>
  <si>
    <t>Máy bào gỗ</t>
  </si>
  <si>
    <t>690</t>
  </si>
  <si>
    <t>M202.0181</t>
  </si>
  <si>
    <t>Máy cắt Makita</t>
  </si>
  <si>
    <t>691</t>
  </si>
  <si>
    <t>M202.0182</t>
  </si>
  <si>
    <t>Máy cắt phẳng</t>
  </si>
  <si>
    <t>692</t>
  </si>
  <si>
    <t>M202.0183</t>
  </si>
  <si>
    <t>Máy đầm xoay</t>
  </si>
  <si>
    <t>693</t>
  </si>
  <si>
    <t>M202.0184</t>
  </si>
  <si>
    <t>Máy đo chiều dày lớp bê tông bảo vệ và đo đường kính cốt thép</t>
  </si>
  <si>
    <t>694</t>
  </si>
  <si>
    <t>M202.0185</t>
  </si>
  <si>
    <t>Máy đo độ đàn hồi</t>
  </si>
  <si>
    <t>695</t>
  </si>
  <si>
    <t>M202.0186</t>
  </si>
  <si>
    <t>Máy kéo, nén thủy lực 0,5 tấn</t>
  </si>
  <si>
    <t>696</t>
  </si>
  <si>
    <t>M202.0187</t>
  </si>
  <si>
    <t>Máy kéo, nén thủy lực 20 tấn</t>
  </si>
  <si>
    <t>697</t>
  </si>
  <si>
    <t>M202.0188</t>
  </si>
  <si>
    <t>Máy kéo, nén thủy lực 200 tấn</t>
  </si>
  <si>
    <t>698</t>
  </si>
  <si>
    <t>M202.0189</t>
  </si>
  <si>
    <t>Máy kéo, nén thủy lực 50 tấn</t>
  </si>
  <si>
    <t>699</t>
  </si>
  <si>
    <t>M202.0190</t>
  </si>
  <si>
    <t>Máy khoan lấy mẫu chuyên dụng</t>
  </si>
  <si>
    <t>700</t>
  </si>
  <si>
    <t>M202.0191</t>
  </si>
  <si>
    <t>Máy khuấy và làm mát nước</t>
  </si>
  <si>
    <t>701</t>
  </si>
  <si>
    <t>M202.0192</t>
  </si>
  <si>
    <t>Máy thử cường độ bám dính</t>
  </si>
  <si>
    <t>702</t>
  </si>
  <si>
    <t>M202.0193</t>
  </si>
  <si>
    <t>Máy thử độ chống thấm</t>
  </si>
  <si>
    <t>703</t>
  </si>
  <si>
    <t>M202.0194</t>
  </si>
  <si>
    <t>Máy thử kéo xác định cường độ bám dính</t>
  </si>
  <si>
    <t>704</t>
  </si>
  <si>
    <t>M202.0195</t>
  </si>
  <si>
    <t>Máy xác định độ thấm nước của bê tông kiểu C430 (hoặc C431)</t>
  </si>
  <si>
    <t>705</t>
  </si>
  <si>
    <t>M202.0196</t>
  </si>
  <si>
    <t>Nhớt kế</t>
  </si>
  <si>
    <t>706</t>
  </si>
  <si>
    <t>M202.0197</t>
  </si>
  <si>
    <t>Nhớt kế Suttard</t>
  </si>
  <si>
    <t>707</t>
  </si>
  <si>
    <t>M202.0198</t>
  </si>
  <si>
    <t>Nhớt kế Vebe</t>
  </si>
  <si>
    <t>708</t>
  </si>
  <si>
    <t>M202.0199</t>
  </si>
  <si>
    <t>Súng bật nẩy</t>
  </si>
  <si>
    <t>709</t>
  </si>
  <si>
    <t>M202.0200</t>
  </si>
  <si>
    <t>Thiết bị đo góc nghỉ của cát</t>
  </si>
  <si>
    <t>710</t>
  </si>
  <si>
    <t>M202.0201</t>
  </si>
  <si>
    <t>Thiết bị đo góc nghỉ tự nhiên của đất rời</t>
  </si>
  <si>
    <t>711</t>
  </si>
  <si>
    <t>M202.0202</t>
  </si>
  <si>
    <t>Thiết bị đo nhiệt độ bê tông</t>
  </si>
  <si>
    <t>712</t>
  </si>
  <si>
    <t>M202.0203</t>
  </si>
  <si>
    <t>Thiết bị đo nhiệt lượng</t>
  </si>
  <si>
    <t>713</t>
  </si>
  <si>
    <t>M202.0204</t>
  </si>
  <si>
    <t>Thiết bị gia nhiệt vòng và bi</t>
  </si>
  <si>
    <t>714</t>
  </si>
  <si>
    <t>M202.0205</t>
  </si>
  <si>
    <t>Thiết bị thử tải trọng</t>
  </si>
  <si>
    <t>715</t>
  </si>
  <si>
    <t>M202.0206</t>
  </si>
  <si>
    <t>Thiết bị wheel tracking</t>
  </si>
  <si>
    <t>716</t>
  </si>
  <si>
    <t>M202.0207</t>
  </si>
  <si>
    <t>Thiết bị xác định độ bền cọ rửa</t>
  </si>
  <si>
    <t>717</t>
  </si>
  <si>
    <t>M202.0208</t>
  </si>
  <si>
    <t>Thiết bị xác định thay đổi chiều cao cột vữa</t>
  </si>
  <si>
    <t>718</t>
  </si>
  <si>
    <t>M202.0209</t>
  </si>
  <si>
    <t>Xe chuyên dùng</t>
  </si>
  <si>
    <t>719</t>
  </si>
  <si>
    <t>M202.0210</t>
  </si>
  <si>
    <t>Dụng cụ vòng và bi</t>
  </si>
  <si>
    <t>M203.0000</t>
  </si>
  <si>
    <t>MÁY VÀ THIẾT BỊ THÍ NGHIỆM ĐIỆN, ĐƯỜNG DÂY VÀ TRẠM BIẾN ÁP</t>
  </si>
  <si>
    <t>720</t>
  </si>
  <si>
    <t>M203.0001</t>
  </si>
  <si>
    <t>Bộ tạo nguồn 3 pha</t>
  </si>
  <si>
    <t>721</t>
  </si>
  <si>
    <t>M203.0002</t>
  </si>
  <si>
    <t>Bộ nguồn AC-DC</t>
  </si>
  <si>
    <t>722</t>
  </si>
  <si>
    <t>M203.0003</t>
  </si>
  <si>
    <t>Công tơ mẫu xách tay</t>
  </si>
  <si>
    <t>723</t>
  </si>
  <si>
    <t>M203.0004</t>
  </si>
  <si>
    <t>Hộp bộ đo tgd Delta</t>
  </si>
  <si>
    <t>724</t>
  </si>
  <si>
    <t>M203.0005</t>
  </si>
  <si>
    <t>Hợp bộ đo lường</t>
  </si>
  <si>
    <t>725</t>
  </si>
  <si>
    <t>M203.0006</t>
  </si>
  <si>
    <t>Hợp bộ phân tích hàm lượng khí</t>
  </si>
  <si>
    <t>726</t>
  </si>
  <si>
    <t>M203.0007</t>
  </si>
  <si>
    <t>Hợp bộ thí nghiệm cao áp</t>
  </si>
  <si>
    <t>727</t>
  </si>
  <si>
    <t>M203.0008</t>
  </si>
  <si>
    <t>Hợp bộ thí nghiệm rơle</t>
  </si>
  <si>
    <t>728</t>
  </si>
  <si>
    <t>M203.0009</t>
  </si>
  <si>
    <t>Máy điều chỉnh điện áp 1pha</t>
  </si>
  <si>
    <t>729</t>
  </si>
  <si>
    <t>M203.0010</t>
  </si>
  <si>
    <t>Máy đo độ A xít</t>
  </si>
  <si>
    <t>730</t>
  </si>
  <si>
    <t>M203.0011</t>
  </si>
  <si>
    <t>Máy đo độ chớp cháy kín</t>
  </si>
  <si>
    <t>731</t>
  </si>
  <si>
    <t>M203.0012</t>
  </si>
  <si>
    <t>Máy đo độ nhớt</t>
  </si>
  <si>
    <t>732</t>
  </si>
  <si>
    <t>M203.0013</t>
  </si>
  <si>
    <t>Máy đo điện áp xuyên thủng</t>
  </si>
  <si>
    <t>733</t>
  </si>
  <si>
    <t>M203.0014</t>
  </si>
  <si>
    <t>Máy đo điện trở một chiều</t>
  </si>
  <si>
    <t>734</t>
  </si>
  <si>
    <t>M203.0015</t>
  </si>
  <si>
    <t>Máy đo điện trở tiếp địa</t>
  </si>
  <si>
    <t>735</t>
  </si>
  <si>
    <t>M203.0016</t>
  </si>
  <si>
    <t>Máy đo điện trở tiếp xúc</t>
  </si>
  <si>
    <t>736</t>
  </si>
  <si>
    <t>M203.0017</t>
  </si>
  <si>
    <t>Cầu đo tang dầu cách điện</t>
  </si>
  <si>
    <t>737</t>
  </si>
  <si>
    <t>M203.0018</t>
  </si>
  <si>
    <t>Máy đo tỷ trọng</t>
  </si>
  <si>
    <t>738</t>
  </si>
  <si>
    <t>M203.0019</t>
  </si>
  <si>
    <t>Máy đo vạn năng</t>
  </si>
  <si>
    <t>739</t>
  </si>
  <si>
    <t>M203.0020</t>
  </si>
  <si>
    <t>Máy chụp sóng</t>
  </si>
  <si>
    <t>740</t>
  </si>
  <si>
    <t>M203.0021</t>
  </si>
  <si>
    <t>Máy kiểm tra độ ổn định oxy hoá dầu</t>
  </si>
  <si>
    <t>741</t>
  </si>
  <si>
    <t>M203.0022</t>
  </si>
  <si>
    <t>Máy phát tần số</t>
  </si>
  <si>
    <t>742</t>
  </si>
  <si>
    <t>M203.0023</t>
  </si>
  <si>
    <t>Máy phân tích độ ẩm khí SF6</t>
  </si>
  <si>
    <t>743</t>
  </si>
  <si>
    <t>M203.0024</t>
  </si>
  <si>
    <t>Máy đo vi lượng ẩm</t>
  </si>
  <si>
    <t>744</t>
  </si>
  <si>
    <t>M203.0025</t>
  </si>
  <si>
    <t>Mê gôm mét</t>
  </si>
  <si>
    <t>745</t>
  </si>
  <si>
    <t>M203.0026</t>
  </si>
  <si>
    <t>Thiết bị kiểm tra áp lực</t>
  </si>
  <si>
    <t>746</t>
  </si>
  <si>
    <t>M203.0027</t>
  </si>
  <si>
    <t>Thiết bị tạo dòng điện</t>
  </si>
  <si>
    <r>
      <rPr>
        <b/>
        <sz val="12"/>
        <rFont val="Times New Roman"/>
        <family val="1"/>
      </rPr>
      <t>Nguyên giá
tham khảo (1000 VND)</t>
    </r>
  </si>
  <si>
    <r>
      <rPr>
        <b/>
        <sz val="12"/>
        <rFont val="Times New Roman"/>
        <family val="1"/>
      </rPr>
      <t>Khấu
hao</t>
    </r>
  </si>
  <si>
    <r>
      <rPr>
        <sz val="12"/>
        <rFont val="Times New Roman"/>
        <family val="1"/>
      </rPr>
      <t>0,40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</si>
  <si>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0,50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</si>
  <si>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</si>
  <si>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0,80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</si>
  <si>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1,25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</si>
  <si>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</si>
  <si>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2,30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</si>
  <si>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3,60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</si>
  <si>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Máy đào 1,25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lực/hàm kẹp</t>
    </r>
  </si>
  <si>
    <r>
      <rPr>
        <sz val="12"/>
        <rFont val="Times New Roman"/>
        <family val="1"/>
      </rPr>
      <t>Máy đào 1,60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</t>
    </r>
  </si>
  <si>
    <r>
      <rPr>
        <sz val="12"/>
        <rFont val="Times New Roman"/>
        <family val="1"/>
      </rPr>
      <t>1,20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</si>
  <si>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0,9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</si>
  <si>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÷ 1,65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</si>
  <si>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3,20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</si>
  <si>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</si>
  <si>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</si>
  <si>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</si>
  <si>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 thuyền phó 1/2 + 3 thợ máy (2x2/4+1x3/4)
+ 1 thợ điện 2/4 + 1 thủy thủ 2/4</t>
    </r>
  </si>
  <si>
    <r>
      <rPr>
        <sz val="12"/>
        <rFont val="Times New Roman"/>
        <family val="1"/>
      </rPr>
      <t>30 lít diezel
+ 14 kWh</t>
    </r>
  </si>
  <si>
    <r>
      <rPr>
        <sz val="12"/>
        <rFont val="Times New Roman"/>
        <family val="1"/>
      </rPr>
      <t>36 lít diezel
+ 25 kWh</t>
    </r>
  </si>
  <si>
    <r>
      <rPr>
        <sz val="12"/>
        <rFont val="Times New Roman"/>
        <family val="1"/>
      </rPr>
      <t>48 lít diezel
+ 25 kWh</t>
    </r>
  </si>
  <si>
    <r>
      <rPr>
        <sz val="12"/>
        <rFont val="Times New Roman"/>
        <family val="1"/>
      </rPr>
      <t>63 lít diezel
+ 34 kWh</t>
    </r>
  </si>
  <si>
    <r>
      <rPr>
        <sz val="12"/>
        <rFont val="Times New Roman"/>
        <family val="1"/>
      </rPr>
      <t>78 lít diezel
+ 34 kWh</t>
    </r>
  </si>
  <si>
    <r>
      <rPr>
        <sz val="12"/>
        <rFont val="Times New Roman"/>
        <family val="1"/>
      </rPr>
      <t>40 lít diezel
+ 159 kWh</t>
    </r>
  </si>
  <si>
    <r>
      <rPr>
        <sz val="12"/>
        <rFont val="Times New Roman"/>
        <family val="1"/>
      </rPr>
      <t>51 lít diezel
+ 240 kWh</t>
    </r>
  </si>
  <si>
    <r>
      <rPr>
        <sz val="12"/>
        <rFont val="Times New Roman"/>
        <family val="1"/>
      </rPr>
      <t>1 t.tr1/2 + 1 t.phII.1/2 + 4 thợ máy (3x2/4+1x4/4)
+ 1 thợ điện 3/4
+ 1 thuỷ thủ 2/4</t>
    </r>
  </si>
  <si>
    <r>
      <rPr>
        <sz val="12"/>
        <rFont val="Times New Roman"/>
        <family val="1"/>
      </rPr>
      <t>100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</si>
  <si>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</si>
  <si>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</si>
  <si>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</si>
  <si>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</si>
  <si>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</si>
  <si>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</si>
  <si>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</si>
  <si>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75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</si>
  <si>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</si>
  <si>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</si>
  <si>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</si>
  <si>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</si>
  <si>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</si>
  <si>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</si>
  <si>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14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</si>
  <si>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b/>
        <sz val="12"/>
        <rFont val="Times New Roman"/>
        <family val="1"/>
      </rPr>
      <t>Máy rải hỗn hợp bê tông nhựa
- năng suất:</t>
    </r>
  </si>
  <si>
    <r>
      <rPr>
        <sz val="12"/>
        <rFont val="Times New Roman"/>
        <family val="1"/>
      </rPr>
      <t>Máy rải cấp phối đá dăm, năng suất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</si>
  <si>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Máy rải xi măng SW16TC (16m</t>
    </r>
    <r>
      <rPr>
        <vertAlign val="superscript"/>
        <sz val="12"/>
        <rFont val="Times New Roman"/>
        <family val="1"/>
      </rPr>
      <t>3)</t>
    </r>
  </si>
  <si>
    <r>
      <rPr>
        <sz val="12"/>
        <rFont val="Times New Roman"/>
        <family val="1"/>
      </rPr>
      <t>Máy cào bóc tái sinh, công suất
&gt; 450 HP</t>
    </r>
  </si>
  <si>
    <r>
      <rPr>
        <sz val="12"/>
        <rFont val="Times New Roman"/>
        <family val="1"/>
      </rPr>
      <t>6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</si>
  <si>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10,7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</si>
  <si>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14,5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</si>
  <si>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4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</si>
  <si>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</si>
  <si>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</si>
  <si>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</si>
  <si>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</si>
  <si>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</si>
  <si>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Xe bồn 13-14m</t>
    </r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(chở bitum, polymer)</t>
    </r>
  </si>
  <si>
    <r>
      <rPr>
        <sz val="12"/>
        <rFont val="Times New Roman"/>
        <family val="1"/>
      </rPr>
      <t>Ô tô cấp nhũ tương 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</si>
  <si>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D ≤ 42 mm (truyền động khí nén
- chưa tính khí nén)</t>
    </r>
  </si>
  <si>
    <r>
      <rPr>
        <sz val="12"/>
        <rFont val="Times New Roman"/>
        <family val="1"/>
      </rPr>
      <t>120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</si>
  <si>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</si>
  <si>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</si>
  <si>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</si>
  <si>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</si>
  <si>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</si>
  <si>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</si>
  <si>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</si>
  <si>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</si>
  <si>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</si>
  <si>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</si>
  <si>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 thuyền trưởng 1/2
+ 1 thủy thủ 1x3/4</t>
    </r>
  </si>
  <si>
    <r>
      <rPr>
        <sz val="12"/>
        <rFont val="Times New Roman"/>
        <family val="1"/>
      </rPr>
      <t>1 thuyền trưởng 1/2
+ 1 thủy thủ 2/4</t>
    </r>
  </si>
  <si>
    <r>
      <rPr>
        <sz val="12"/>
        <rFont val="Times New Roman"/>
        <family val="1"/>
      </rPr>
      <t>1 thuyền trưởng 1/2
+ 1 máy I 1/2 +1 thủy thủ 2/4</t>
    </r>
  </si>
  <si>
    <r>
      <rPr>
        <sz val="12"/>
        <rFont val="Times New Roman"/>
        <family val="1"/>
      </rPr>
      <t>1 thuyền trưởng 1/2 + 2 thợ máy (1x2/4+1x3/4)
+ 1 thợ điện 2/4 + 2 thuỷ thủ 2/4</t>
    </r>
  </si>
  <si>
    <r>
      <rPr>
        <sz val="12"/>
        <rFont val="Times New Roman"/>
        <family val="1"/>
      </rPr>
      <t>1 thuyền trưởng 2/2 + 1 thuyền phó 2/2 + 1 máy I 2/2 + 3 thợ máy (2x3/4
+ 1x2/4) + 4 thuỷ thủ (3x3/4+1x4/4)</t>
    </r>
  </si>
  <si>
    <r>
      <rPr>
        <sz val="12"/>
        <rFont val="Times New Roman"/>
        <family val="1"/>
      </rPr>
      <t>1 thuyền trưởng 2/2 + 1
thuyền phó I 2/2 + 1 máy I 2/2 + 3 thợ máy (2x3/4+1x2/4) + 4 thuỷ thủ (3x3/4+1x4/4)</t>
    </r>
  </si>
  <si>
    <r>
      <rPr>
        <sz val="12"/>
        <rFont val="Times New Roman"/>
        <family val="1"/>
      </rPr>
      <t>1 thuyền trưởng 2/2 + 1 thuyền phó 2/2 + 1 máy trưởng 2/2 + 1 máy II 2/2 + 1 điện trưởng 2/2
+ 1 kỹ thuật viên cuốc I 2/2 + 2 kỹ thuật viên cuốc II 2/2 + 4 thợ máy (3x3/4+1x4/4) + 4 thuỷ thủ (3x3/4+1x4/4)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</si>
  <si>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+ 1 kỹ thuật viên cuốc II 2/2 + 6 thợ máy (5x3/4 + 1x4/4) + 2
thuỷ thủ (1x3/4 + 1x4/4)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</si>
  <si>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+ 3 kỹ thuật viên cuốc II 2/2 + 6 thợ máy (5x3/4 + 1x4/4) + 4
thuỷ thủ (3x3/4 + 1x4/4)</t>
    </r>
  </si>
  <si>
    <r>
      <rPr>
        <sz val="12"/>
        <rFont val="Times New Roman"/>
        <family val="1"/>
      </rPr>
      <t>101.976.10
0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</si>
  <si>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</si>
  <si>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2"/>
        <rFont val="Times New Roman"/>
        <family val="1"/>
      </rPr>
      <t>1 thuyền trưởng 2/2 + 1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</si>
  <si>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2"/>
        <rFont val="Times New Roman"/>
        <family val="1"/>
      </rPr>
      <t>17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</si>
  <si>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</si>
  <si>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</si>
  <si>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b/>
        <sz val="12"/>
        <rFont val="Times New Roman"/>
        <family val="1"/>
      </rPr>
      <t>Máy bơm nước, động cơ diezel
- công suất:</t>
    </r>
  </si>
  <si>
    <r>
      <rPr>
        <b/>
        <sz val="12"/>
        <rFont val="Times New Roman"/>
        <family val="1"/>
      </rPr>
      <t>Máy bơm nước, động cơ xăng
- công suất:</t>
    </r>
  </si>
  <si>
    <r>
      <rPr>
        <sz val="12"/>
        <rFont val="Times New Roman"/>
        <family val="1"/>
      </rPr>
      <t>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</si>
  <si>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</si>
  <si>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32 - 50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</si>
  <si>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40 - 60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</si>
  <si>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60 - 90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</si>
  <si>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285)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</si>
  <si>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500)</t>
    </r>
  </si>
  <si>
    <r>
      <rPr>
        <sz val="12"/>
        <rFont val="Times New Roman"/>
        <family val="1"/>
      </rPr>
      <t>Máy phun sơn 400 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</si>
  <si>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1,5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</si>
  <si>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sz val="12"/>
        <rFont val="Times New Roman"/>
        <family val="1"/>
      </rPr>
      <t>3,0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</si>
  <si>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sz val="12"/>
        <rFont val="Times New Roman"/>
        <family val="1"/>
      </rPr>
      <t>Thùng trục 0,5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</si>
  <si>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Máy, thiết bị thăm dò địa chấn
- loại 1 mạch (ES-125)</t>
    </r>
  </si>
  <si>
    <t>CHƯƠNG I: MÁY VÀ THIẾT BỊ THI CÔNG XÂY DỰNG</t>
  </si>
  <si>
    <t>24 lít diezel
+ 14 kWh</t>
  </si>
  <si>
    <t>BS</t>
  </si>
  <si>
    <t>1 thuyền trưởng 1/2
+ 1 thủy thủ 2/4</t>
  </si>
  <si>
    <r>
      <rPr>
        <b/>
        <sz val="10"/>
        <rFont val="Cambria"/>
        <family val="1"/>
        <scheme val="major"/>
      </rPr>
      <t>Nguyên giá
tham khảo (1000 VND)</t>
    </r>
  </si>
  <si>
    <r>
      <rPr>
        <b/>
        <sz val="10"/>
        <rFont val="Cambria"/>
        <family val="1"/>
        <scheme val="major"/>
      </rPr>
      <t>Khấu
hao</t>
    </r>
  </si>
  <si>
    <r>
      <rPr>
        <sz val="10"/>
        <rFont val="Cambria"/>
        <family val="1"/>
        <scheme val="major"/>
      </rPr>
      <t>0,40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</si>
  <si>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0,50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</si>
  <si>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</si>
  <si>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0,80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</si>
  <si>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1,25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</si>
  <si>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</si>
  <si>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2,30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</si>
  <si>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3,60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</si>
  <si>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Máy đào 1,25 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gắn đầu búa thủy lực/hàm kẹp</t>
    </r>
  </si>
  <si>
    <r>
      <rPr>
        <sz val="10"/>
        <rFont val="Cambria"/>
        <family val="1"/>
        <scheme val="major"/>
      </rPr>
      <t>Máy đào 1,60 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gắn đầu búa thủy lực</t>
    </r>
  </si>
  <si>
    <r>
      <rPr>
        <sz val="10"/>
        <rFont val="Cambria"/>
        <family val="1"/>
        <scheme val="major"/>
      </rPr>
      <t>1,20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</si>
  <si>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0,9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</si>
  <si>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÷ 1,65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</si>
  <si>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3,20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</si>
  <si>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</si>
  <si>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</si>
  <si>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</si>
  <si>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30 lít diezel
+ 14 kWh</t>
    </r>
  </si>
  <si>
    <r>
      <rPr>
        <sz val="10"/>
        <rFont val="Cambria"/>
        <family val="1"/>
        <scheme val="major"/>
      </rPr>
      <t>36 lít diezel
+ 25 kWh</t>
    </r>
  </si>
  <si>
    <r>
      <rPr>
        <sz val="10"/>
        <rFont val="Cambria"/>
        <family val="1"/>
        <scheme val="major"/>
      </rPr>
      <t>48 lít diezel
+ 25 kWh</t>
    </r>
  </si>
  <si>
    <r>
      <rPr>
        <sz val="10"/>
        <rFont val="Cambria"/>
        <family val="1"/>
        <scheme val="major"/>
      </rPr>
      <t>63 lít diezel
+ 34 kWh</t>
    </r>
  </si>
  <si>
    <r>
      <rPr>
        <sz val="10"/>
        <rFont val="Cambria"/>
        <family val="1"/>
        <scheme val="major"/>
      </rPr>
      <t>78 lít diezel
+ 34 kWh</t>
    </r>
  </si>
  <si>
    <r>
      <rPr>
        <sz val="10"/>
        <rFont val="Cambria"/>
        <family val="1"/>
        <scheme val="major"/>
      </rPr>
      <t>40 lít diezel
+ 159 kWh</t>
    </r>
  </si>
  <si>
    <r>
      <rPr>
        <sz val="10"/>
        <rFont val="Cambria"/>
        <family val="1"/>
        <scheme val="major"/>
      </rPr>
      <t>51 lít diezel
+ 240 kWh</t>
    </r>
  </si>
  <si>
    <r>
      <rPr>
        <sz val="10"/>
        <rFont val="Cambria"/>
        <family val="1"/>
        <scheme val="major"/>
      </rPr>
      <t>100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</si>
  <si>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</si>
  <si>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</si>
  <si>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</si>
  <si>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</si>
  <si>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</si>
  <si>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</si>
  <si>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</si>
  <si>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75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</si>
  <si>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</si>
  <si>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</si>
  <si>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</si>
  <si>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</si>
  <si>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</si>
  <si>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</si>
  <si>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14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</si>
  <si>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b/>
        <sz val="10"/>
        <rFont val="Cambria"/>
        <family val="1"/>
        <scheme val="major"/>
      </rPr>
      <t>Máy rải hỗn hợp bê tông nhựa
- năng suất:</t>
    </r>
  </si>
  <si>
    <r>
      <rPr>
        <sz val="10"/>
        <rFont val="Cambria"/>
        <family val="1"/>
        <scheme val="major"/>
      </rPr>
      <t>Máy rải cấp phối đá dăm, năng suất 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- 60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</si>
  <si>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Máy rải xi măng SW16TC (16m</t>
    </r>
    <r>
      <rPr>
        <vertAlign val="superscript"/>
        <sz val="10"/>
        <rFont val="Cambria"/>
        <family val="1"/>
        <scheme val="major"/>
      </rPr>
      <t>3)</t>
    </r>
  </si>
  <si>
    <r>
      <rPr>
        <sz val="10"/>
        <rFont val="Cambria"/>
        <family val="1"/>
        <scheme val="major"/>
      </rPr>
      <t>Máy cào bóc tái sinh, công suất
&gt; 450 HP</t>
    </r>
  </si>
  <si>
    <r>
      <rPr>
        <sz val="10"/>
        <rFont val="Cambria"/>
        <family val="1"/>
        <scheme val="major"/>
      </rPr>
      <t>6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</si>
  <si>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10,7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</si>
  <si>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14,5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</si>
  <si>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4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</si>
  <si>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</si>
  <si>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7 m</t>
    </r>
    <r>
      <rPr>
        <vertAlign val="superscript"/>
        <sz val="10"/>
        <rFont val="Cambria"/>
        <family val="1"/>
        <scheme val="major"/>
      </rPr>
      <t>3</t>
    </r>
  </si>
  <si>
    <r>
      <t>10 m</t>
    </r>
    <r>
      <rPr>
        <vertAlign val="superscript"/>
        <sz val="10"/>
        <color rgb="FFFF000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</si>
  <si>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</si>
  <si>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</si>
  <si>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Xe bồn 13-14m</t>
    </r>
    <r>
      <rPr>
        <vertAlign val="superscript"/>
        <sz val="10"/>
        <rFont val="Cambria"/>
        <family val="1"/>
        <scheme val="major"/>
      </rPr>
      <t xml:space="preserve">3 </t>
    </r>
    <r>
      <rPr>
        <sz val="10"/>
        <rFont val="Cambria"/>
        <family val="1"/>
        <scheme val="major"/>
      </rPr>
      <t>(chở bitum, polymer)</t>
    </r>
  </si>
  <si>
    <r>
      <rPr>
        <sz val="10"/>
        <rFont val="Cambria"/>
        <family val="1"/>
        <scheme val="major"/>
      </rPr>
      <t>Ô tô cấp nhũ tương 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</si>
  <si>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D ≤ 42 mm (truyền động khí nén
- chưa tính khí nén)</t>
    </r>
  </si>
  <si>
    <r>
      <rPr>
        <sz val="10"/>
        <rFont val="Cambria"/>
        <family val="1"/>
        <scheme val="major"/>
      </rPr>
      <t>120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</si>
  <si>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</si>
  <si>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240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</si>
  <si>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</si>
  <si>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</si>
  <si>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540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</si>
  <si>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</si>
  <si>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</si>
  <si>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</si>
  <si>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</si>
  <si>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</si>
  <si>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 thuyền trưởng 1/2
+ 1 máy I 1/2 +1 thủy thủ 2/4</t>
    </r>
  </si>
  <si>
    <r>
      <rPr>
        <sz val="10"/>
        <rFont val="Cambria"/>
        <family val="1"/>
        <scheme val="major"/>
      </rPr>
      <t>1 thuyền trưởng 1/2 + 2 thợ máy (1x2/4+1x3/4)
+ 1 thợ điện 2/4 + 2 thuỷ thủ 2/4</t>
    </r>
  </si>
  <si>
    <r>
      <rPr>
        <sz val="10"/>
        <rFont val="Cambria"/>
        <family val="1"/>
        <scheme val="major"/>
      </rPr>
      <t>1 thuyền trưởng 2/2 + 1 thuyền phó 2/2 + 1 máy I 2/2 + 3 thợ máy (2x3/4
+ 1x2/4) + 4 thuỷ thủ (3x3/4+1x4/4)</t>
    </r>
  </si>
  <si>
    <r>
      <rPr>
        <sz val="10"/>
        <rFont val="Cambria"/>
        <family val="1"/>
        <scheme val="major"/>
      </rPr>
      <t>1 thuyền trưởng 2/2 + 1
thuyền phó I 2/2 + 1 máy I 2/2 + 3 thợ máy (2x3/4+1x2/4) + 4 thuỷ thủ (3x3/4+1x4/4)</t>
    </r>
  </si>
  <si>
    <r>
      <rPr>
        <sz val="10"/>
        <rFont val="Cambria"/>
        <family val="1"/>
        <scheme val="major"/>
      </rPr>
      <t>1 thuyền trưởng 2/2 + 1 thuyền phó 2/2 + 1 máy trưởng 2/2 + 1 máy II 2/2 + 1 điện trưởng 2/2
+ 1 kỹ thuật viên cuốc I 2/2 + 2 kỹ thuật viên cuốc II 2/2 + 4 thợ máy (3x3/4+1x4/4) + 4 thuỷ thủ (3x3/4+1x4/4)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</si>
  <si>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+ 1 kỹ thuật viên cuốc II 2/2 + 6 thợ máy (5x3/4 + 1x4/4) + 2
thuỷ thủ (1x3/4 + 1x4/4)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</si>
  <si>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+ 3 kỹ thuật viên cuốc II 2/2 + 6 thợ máy (5x3/4 + 1x4/4) + 4
thuỷ thủ (3x3/4 + 1x4/4)</t>
    </r>
  </si>
  <si>
    <r>
      <rPr>
        <sz val="10"/>
        <rFont val="Cambria"/>
        <family val="1"/>
        <scheme val="major"/>
      </rPr>
      <t>101.976.10
0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</si>
  <si>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</si>
  <si>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0"/>
        <rFont val="Cambria"/>
        <family val="1"/>
        <scheme val="major"/>
      </rPr>
      <t>1 thuyền trưởng 2/2 + 1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</si>
  <si>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0"/>
        <rFont val="Cambria"/>
        <family val="1"/>
        <scheme val="major"/>
      </rPr>
      <t>17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</si>
  <si>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</si>
  <si>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</si>
  <si>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b/>
        <sz val="10"/>
        <rFont val="Cambria"/>
        <family val="1"/>
        <scheme val="major"/>
      </rPr>
      <t>Máy bơm nước, động cơ diezel
- công suất:</t>
    </r>
  </si>
  <si>
    <r>
      <rPr>
        <b/>
        <sz val="10"/>
        <rFont val="Cambria"/>
        <family val="1"/>
        <scheme val="major"/>
      </rPr>
      <t>Máy bơm nước, động cơ xăng
- công suất:</t>
    </r>
  </si>
  <si>
    <r>
      <rPr>
        <sz val="10"/>
        <rFont val="Cambria"/>
        <family val="1"/>
        <scheme val="major"/>
      </rPr>
      <t>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</si>
  <si>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</si>
  <si>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32 - 50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</si>
  <si>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40 - 60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</si>
  <si>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60 - 90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</si>
  <si>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(AL 285)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</si>
  <si>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(AL 500)</t>
    </r>
  </si>
  <si>
    <r>
      <rPr>
        <sz val="10"/>
        <rFont val="Cambria"/>
        <family val="1"/>
        <scheme val="major"/>
      </rPr>
      <t>Máy phun sơn 400 m</t>
    </r>
    <r>
      <rPr>
        <vertAlign val="superscript"/>
        <sz val="10"/>
        <rFont val="Cambria"/>
        <family val="1"/>
        <scheme val="major"/>
      </rPr>
      <t>2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</si>
  <si>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1,5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</si>
  <si>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sz val="10"/>
        <rFont val="Cambria"/>
        <family val="1"/>
        <scheme val="major"/>
      </rPr>
      <t>3,0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</si>
  <si>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sz val="10"/>
        <rFont val="Cambria"/>
        <family val="1"/>
        <scheme val="major"/>
      </rPr>
      <t>Thùng trục 0,5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</si>
  <si>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Máy, thiết bị thăm dò địa chấn
- loại 1 mạch (ES-125)</t>
    </r>
  </si>
  <si>
    <t>Ghi chú</t>
  </si>
  <si>
    <t>Thợ lặn</t>
  </si>
  <si>
    <t>Thuyền phó</t>
  </si>
  <si>
    <t>Thuyền trưởng</t>
  </si>
  <si>
    <t>Tổng chi phí nhân công</t>
  </si>
  <si>
    <t>3/7</t>
  </si>
  <si>
    <t>4/7</t>
  </si>
  <si>
    <t>5/7</t>
  </si>
  <si>
    <t>6/7</t>
  </si>
  <si>
    <t>7/7</t>
  </si>
  <si>
    <t>1/4</t>
  </si>
  <si>
    <t>2/4</t>
  </si>
  <si>
    <t>3/4</t>
  </si>
  <si>
    <t>4/4</t>
  </si>
  <si>
    <t>1/2</t>
  </si>
  <si>
    <t>2/2</t>
  </si>
  <si>
    <t>Vùng II</t>
  </si>
  <si>
    <t>Vùng III</t>
  </si>
  <si>
    <t>Vùng IV</t>
  </si>
  <si>
    <t>Điện</t>
  </si>
  <si>
    <t>Xăng</t>
  </si>
  <si>
    <t>Diezel</t>
  </si>
  <si>
    <t>Khấu hao</t>
  </si>
  <si>
    <t>CP khác</t>
  </si>
  <si>
    <t>Chi phí</t>
  </si>
  <si>
    <t>Nhóm 4</t>
  </si>
  <si>
    <t>Lái xe Nhóm 4</t>
  </si>
  <si>
    <t>BẢNG TÍNH LƯƠNG NHÂN CÔNG</t>
  </si>
  <si>
    <t>(Căn cứ theo Thông tư 13/2021/TT-BXD ngày 31/8/2021 của Bộ Xây dựng)</t>
  </si>
  <si>
    <t>Mã</t>
  </si>
  <si>
    <t>Tên nhân công</t>
  </si>
  <si>
    <t>Đơn vị</t>
  </si>
  <si>
    <t>công</t>
  </si>
  <si>
    <t>N4307</t>
  </si>
  <si>
    <t>Nhân công bậc 3,0/7 - Nhóm 4</t>
  </si>
  <si>
    <t>N4407</t>
  </si>
  <si>
    <t>Nhân công bậc 4,0/7 - Nhóm 4</t>
  </si>
  <si>
    <t>N4507</t>
  </si>
  <si>
    <t>Nhân công bậc 5,0/7 - Nhóm 4</t>
  </si>
  <si>
    <t>N4607</t>
  </si>
  <si>
    <t>Nhân công bậc 6,0/7 - Nhóm 4</t>
  </si>
  <si>
    <t>N4707</t>
  </si>
  <si>
    <t>Nhân công bậc 7,0/7 - Nhóm 4</t>
  </si>
  <si>
    <t>NLX414</t>
  </si>
  <si>
    <t>NLX424</t>
  </si>
  <si>
    <t>NLX434</t>
  </si>
  <si>
    <t>NLX444</t>
  </si>
  <si>
    <t>NTT112</t>
  </si>
  <si>
    <t>Thuyền trưởng 1,0/2</t>
  </si>
  <si>
    <t>NTT122</t>
  </si>
  <si>
    <t>Thuyền trưởng 2,0/2</t>
  </si>
  <si>
    <t>NTP112</t>
  </si>
  <si>
    <t>Thuyền phó 1,0/2</t>
  </si>
  <si>
    <t>NTP122</t>
  </si>
  <si>
    <t>Thuyền phó 2,0/2</t>
  </si>
  <si>
    <t>NTT114</t>
  </si>
  <si>
    <t>NTT124</t>
  </si>
  <si>
    <t>NTT134</t>
  </si>
  <si>
    <t>NTT144</t>
  </si>
  <si>
    <t>Máy trưởng, máy I, máy II, điện trưởng, kỹ thuật viên cuốc I, kỹ thuật viên cuốc II tàu sông</t>
  </si>
  <si>
    <t>NMT102S</t>
  </si>
  <si>
    <t>Máy trưởng 1,0/2</t>
  </si>
  <si>
    <t>NMT122S</t>
  </si>
  <si>
    <t>Máy trưởng 2,0/2</t>
  </si>
  <si>
    <t>NMI102S</t>
  </si>
  <si>
    <t>Máy I 1,0/2</t>
  </si>
  <si>
    <t>NMI122S</t>
  </si>
  <si>
    <t>Máy I 2,0/2</t>
  </si>
  <si>
    <t>NMII102S</t>
  </si>
  <si>
    <t>Máy II 1,0/2</t>
  </si>
  <si>
    <t>NMII122S</t>
  </si>
  <si>
    <t>Máy II 2,0/2</t>
  </si>
  <si>
    <t>NDT102S</t>
  </si>
  <si>
    <t>Điện trưởng 1,0/2</t>
  </si>
  <si>
    <t>NDT122S</t>
  </si>
  <si>
    <t>Điện trưởng 2,0/2</t>
  </si>
  <si>
    <t>NKTVI102S</t>
  </si>
  <si>
    <t>Kỹ thuật viên cuốc I 1,0/2</t>
  </si>
  <si>
    <t>NKTVI122S</t>
  </si>
  <si>
    <t>Kỹ thuật viên cuốc I 2,0/2</t>
  </si>
  <si>
    <t>NKTVII102S</t>
  </si>
  <si>
    <t>Kỹ thuật viên cuốc II 1,0/2</t>
  </si>
  <si>
    <t>NKTVII122S</t>
  </si>
  <si>
    <t>Kỹ thuật viên cuốc II 2,0/2</t>
  </si>
  <si>
    <t>Máy trưởng, máy I, máy II, điện trưởng, kỹ thuật viên cuốc I, kỹ thuật viên cuốc II tàu biển</t>
  </si>
  <si>
    <t>NMT102B</t>
  </si>
  <si>
    <t>NMT122B</t>
  </si>
  <si>
    <t>NMI102B</t>
  </si>
  <si>
    <t>NMI122B</t>
  </si>
  <si>
    <t>NMII102B</t>
  </si>
  <si>
    <t>NMII122B</t>
  </si>
  <si>
    <t>NDT102B</t>
  </si>
  <si>
    <t>NDT122B</t>
  </si>
  <si>
    <t>NKTVI102B</t>
  </si>
  <si>
    <t>NKTVI122B</t>
  </si>
  <si>
    <t>NKTVII102B</t>
  </si>
  <si>
    <t>NKTVII122B</t>
  </si>
  <si>
    <t>NTL104</t>
  </si>
  <si>
    <t>Thợ lặn 1,0/4</t>
  </si>
  <si>
    <t>NTL204</t>
  </si>
  <si>
    <t>Thợ lặn 2,0/4</t>
  </si>
  <si>
    <t>NTL304</t>
  </si>
  <si>
    <t>Thợ lặn 3,0/4</t>
  </si>
  <si>
    <t>NTL404</t>
  </si>
  <si>
    <t>Thợ lặn 4,0/4</t>
  </si>
  <si>
    <t>Máy trưởng</t>
  </si>
  <si>
    <t>Máy I</t>
  </si>
  <si>
    <t>Máy II</t>
  </si>
  <si>
    <t>Điện trưởng</t>
  </si>
  <si>
    <t xml:space="preserve"> Kỹ thuật viên cuốc I</t>
  </si>
  <si>
    <t xml:space="preserve"> Kỹ thuật viên cuốc II</t>
  </si>
  <si>
    <t>Thuỷ thủ, thợ máy, thợ điện</t>
  </si>
  <si>
    <t>Thuỷ thủ, thợ máy, thợ điện 1,0/4</t>
  </si>
  <si>
    <t>Thuỷ thủ, thợ máy, thợ điện 2,0/4</t>
  </si>
  <si>
    <t>Thuỷ thủ, thợ máy, thợ điện 3,0/4</t>
  </si>
  <si>
    <t>Thuỷ thủ, thợ máy, thợ điện 4,0/4</t>
  </si>
  <si>
    <t>Lái xe bậc 2,0/4 - Nhóm 4</t>
  </si>
  <si>
    <t>Lái xe bậc 3,0/4 - Nhóm 4</t>
  </si>
  <si>
    <t>Lái xe bậc 4,0/4 - Nhóm 4</t>
  </si>
  <si>
    <t>Lái xe bậc 1,0/4 - Nhóm 4</t>
  </si>
  <si>
    <t>2+1+1</t>
  </si>
  <si>
    <t>1+1</t>
  </si>
  <si>
    <t>3+1</t>
  </si>
  <si>
    <t>1 thuyền phó 1/2 + 3 thợ máy (2x2/4+1x3/4)
+ 1 thợ điện 2/4 + 1 thủy thủ 2/4</t>
  </si>
  <si>
    <t>1 t.tr1/2 + 1 t.phII.1/2 + 4 thợ máy (3x2/4+1x4/4)
+ 1 thợ điện 3/4
+ 1 thuỷ thủ 2/4</t>
  </si>
  <si>
    <t>1 thuyền trưởng 1/2
+ 1 thủy thủ 1x3/4</t>
  </si>
  <si>
    <t>1+1+1</t>
  </si>
  <si>
    <t>2+3</t>
  </si>
  <si>
    <t>3+3</t>
  </si>
  <si>
    <t>Hệ số HiCB</t>
  </si>
  <si>
    <t>N4357</t>
  </si>
  <si>
    <t>NTT152</t>
  </si>
  <si>
    <t>Thuyền trưởng 1,5/2</t>
  </si>
  <si>
    <t>NTP152</t>
  </si>
  <si>
    <t>Thuyền phó 1,5/2</t>
  </si>
  <si>
    <t>Nhân công bậc 3,5/7 - Nhóm 4 (bình quân của nhóm 7, 8, 9 và 10)</t>
  </si>
  <si>
    <t>Máy I 1,5/2</t>
  </si>
  <si>
    <t>Máy II 1,5/2</t>
  </si>
  <si>
    <t>Điện trưởng 1,5/2</t>
  </si>
  <si>
    <t>Kỹ thuật viên cuốc I 1,5/2</t>
  </si>
  <si>
    <t>Kỹ thuật viên cuốc II 1,5/2</t>
  </si>
  <si>
    <t>NMT152S</t>
  </si>
  <si>
    <t>NMI152S</t>
  </si>
  <si>
    <t>NMII152S</t>
  </si>
  <si>
    <t>NDT152S</t>
  </si>
  <si>
    <t>NKTVI152S</t>
  </si>
  <si>
    <t>NKTVII152S</t>
  </si>
  <si>
    <t>NMT152B</t>
  </si>
  <si>
    <t>NMI152B</t>
  </si>
  <si>
    <t>NMII152B</t>
  </si>
  <si>
    <t>NDT152B</t>
  </si>
  <si>
    <t>NKTVI152B</t>
  </si>
  <si>
    <t>NKTVII152B</t>
  </si>
  <si>
    <t>STT</t>
  </si>
  <si>
    <t>bình quân</t>
  </si>
  <si>
    <t>Mã TT13&amp;TT11</t>
  </si>
  <si>
    <t>Tên máy thi công</t>
  </si>
  <si>
    <t>Giá (đồng)</t>
  </si>
  <si>
    <t>Mã TT11</t>
  </si>
  <si>
    <t>Mã TT13</t>
  </si>
  <si>
    <t>M1793G</t>
  </si>
  <si>
    <t>giờ</t>
  </si>
  <si>
    <t>XD</t>
  </si>
  <si>
    <t>M0041</t>
  </si>
  <si>
    <t>Bộ kích 10T</t>
  </si>
  <si>
    <t>ca</t>
  </si>
  <si>
    <t>M00411</t>
  </si>
  <si>
    <t>Bộ kích 50T</t>
  </si>
  <si>
    <t>M0061</t>
  </si>
  <si>
    <t>Bộ thiết bị trượt (60 kích loại 6T)</t>
  </si>
  <si>
    <t>M04491</t>
  </si>
  <si>
    <t>Bơm chân không 7,5kW</t>
  </si>
  <si>
    <t>M0070</t>
  </si>
  <si>
    <t>Búa căn khí nén 3m3/ph</t>
  </si>
  <si>
    <t>M0104</t>
  </si>
  <si>
    <t>Búa rung 50kW</t>
  </si>
  <si>
    <t>M0100</t>
  </si>
  <si>
    <t>Búa rung 170kW</t>
  </si>
  <si>
    <t>M0102</t>
  </si>
  <si>
    <t>Búa rung tự hành bánh xích 60kW</t>
  </si>
  <si>
    <t>M0107</t>
  </si>
  <si>
    <t>Ca nô 12CV</t>
  </si>
  <si>
    <t>M0112</t>
  </si>
  <si>
    <t>Ca nô 23CV</t>
  </si>
  <si>
    <t>M0114</t>
  </si>
  <si>
    <t>Ca nô 30CV</t>
  </si>
  <si>
    <t>M0116</t>
  </si>
  <si>
    <t>Ca nô 54CV</t>
  </si>
  <si>
    <t>M0118</t>
  </si>
  <si>
    <t>Ca nô 75CV</t>
  </si>
  <si>
    <t>M0109</t>
  </si>
  <si>
    <t>Ca nô 150CV</t>
  </si>
  <si>
    <t>M0131</t>
  </si>
  <si>
    <t>Cần cẩu 30T</t>
  </si>
  <si>
    <t>K có trong TT13</t>
  </si>
  <si>
    <t>M0285</t>
  </si>
  <si>
    <t>Cần cẩu 60T</t>
  </si>
  <si>
    <t>M0143</t>
  </si>
  <si>
    <t>Cần cẩu bánh hơi 6T</t>
  </si>
  <si>
    <t>M0201</t>
  </si>
  <si>
    <t>Cần cẩu bánh hơi 16T</t>
  </si>
  <si>
    <t>M0203</t>
  </si>
  <si>
    <t>Cần cẩu bánh hơi 25T</t>
  </si>
  <si>
    <t>M0207</t>
  </si>
  <si>
    <t>Cần cẩu bánh hơi 40T</t>
  </si>
  <si>
    <t>M0211</t>
  </si>
  <si>
    <t>Cần cẩu bánh hơi 63T</t>
  </si>
  <si>
    <t>M3388</t>
  </si>
  <si>
    <t>Cần cẩu bánh hơi 80T</t>
  </si>
  <si>
    <t>M0230</t>
  </si>
  <si>
    <t>Cần cẩu bánh xích 5T</t>
  </si>
  <si>
    <t>M0217</t>
  </si>
  <si>
    <t>Cần cẩu bánh xích 10T</t>
  </si>
  <si>
    <t>M0221</t>
  </si>
  <si>
    <t>Cần cẩu bánh xích 16T</t>
  </si>
  <si>
    <t>M0224</t>
  </si>
  <si>
    <t>Cần cẩu bánh xích 25T</t>
  </si>
  <si>
    <t>M0227</t>
  </si>
  <si>
    <t>Cần cẩu bánh xích 40T</t>
  </si>
  <si>
    <t>M0229</t>
  </si>
  <si>
    <t>Cần cẩu bánh xích 50T</t>
  </si>
  <si>
    <t>M0231</t>
  </si>
  <si>
    <t>Cần cẩu bánh xích 63T</t>
  </si>
  <si>
    <t>M02311</t>
  </si>
  <si>
    <t>Cần cẩu bánh xích 80T</t>
  </si>
  <si>
    <t>M0155</t>
  </si>
  <si>
    <t>Cần cẩu nổi 30T</t>
  </si>
  <si>
    <t>M0259</t>
  </si>
  <si>
    <t>Cần trục ô tô 5T</t>
  </si>
  <si>
    <t>M0266</t>
  </si>
  <si>
    <t>Cần trục tháp 15T</t>
  </si>
  <si>
    <t>M02680</t>
  </si>
  <si>
    <t>Cần trục tháp 25T</t>
  </si>
  <si>
    <t>M0271</t>
  </si>
  <si>
    <t>Cần trục tháp 40T</t>
  </si>
  <si>
    <t>M0272</t>
  </si>
  <si>
    <t>Cần trục tháp 50T</t>
  </si>
  <si>
    <t>M0289</t>
  </si>
  <si>
    <t>Cẩu lao dầm</t>
  </si>
  <si>
    <t>M0322</t>
  </si>
  <si>
    <t>Cổng trục 30T</t>
  </si>
  <si>
    <t>M0324</t>
  </si>
  <si>
    <t>Cổng trục 60T</t>
  </si>
  <si>
    <t>M0337</t>
  </si>
  <si>
    <t>Đầu kéo 30T</t>
  </si>
  <si>
    <t>M0364</t>
  </si>
  <si>
    <t>Gầu đào</t>
  </si>
  <si>
    <t>M2015</t>
  </si>
  <si>
    <t>Hệ kích thủy lực 25T</t>
  </si>
  <si>
    <t>M2371</t>
  </si>
  <si>
    <t>Hệ thống xe goòng</t>
  </si>
  <si>
    <t>M0385</t>
  </si>
  <si>
    <t>Kích nâng 30T</t>
  </si>
  <si>
    <t>M0392</t>
  </si>
  <si>
    <t>Kích nâng 200T</t>
  </si>
  <si>
    <t>M0384</t>
  </si>
  <si>
    <t>Kích nâng 250T</t>
  </si>
  <si>
    <t>M0386</t>
  </si>
  <si>
    <t>Kích nâng 500T</t>
  </si>
  <si>
    <t>M0415</t>
  </si>
  <si>
    <t>Lò nấu sơn YHK 3A</t>
  </si>
  <si>
    <t>M0417</t>
  </si>
  <si>
    <t>Lò nung keo</t>
  </si>
  <si>
    <t>M0444</t>
  </si>
  <si>
    <t>Máy bơm áp lực xói nước đầu cọc (300CV)</t>
  </si>
  <si>
    <t>M0446A</t>
  </si>
  <si>
    <t>Máy bơm bê tông 50m3/h</t>
  </si>
  <si>
    <t>M04462</t>
  </si>
  <si>
    <t>Máy bơm cát động cơ Diezel 126CV</t>
  </si>
  <si>
    <t>M04463</t>
  </si>
  <si>
    <t>Máy bơm cát động cơ Diezel 350CV</t>
  </si>
  <si>
    <t>M04464</t>
  </si>
  <si>
    <t>Máy bơm cát động cơ Diezel 380CV</t>
  </si>
  <si>
    <t>M04465</t>
  </si>
  <si>
    <t>Máy bơm cát động cơ Diezel 480CV</t>
  </si>
  <si>
    <t>M2561</t>
  </si>
  <si>
    <t>Máy bơm dung dịch 15m3/h</t>
  </si>
  <si>
    <t>M0456</t>
  </si>
  <si>
    <t>Máy bơm dung dịch 200m3/h</t>
  </si>
  <si>
    <t>M0463</t>
  </si>
  <si>
    <t>Máy bơm nước 1,1kW</t>
  </si>
  <si>
    <t>M0475</t>
  </si>
  <si>
    <t>Máy bơm nước 2kW</t>
  </si>
  <si>
    <t>M0467</t>
  </si>
  <si>
    <t>Máy bơm nước 14kW</t>
  </si>
  <si>
    <t>M0471</t>
  </si>
  <si>
    <t>Máy bơm nước 20kW</t>
  </si>
  <si>
    <t>M0491</t>
  </si>
  <si>
    <t>Máy bơm nước Diezel 5CV</t>
  </si>
  <si>
    <t>M0505</t>
  </si>
  <si>
    <t>Máy bơm nước Diezel 5,5CV</t>
  </si>
  <si>
    <t>M0490</t>
  </si>
  <si>
    <t>Máy bơm nước Diezel 20CV</t>
  </si>
  <si>
    <t>M04903</t>
  </si>
  <si>
    <t>Máy bơm nước Diezel 30CV</t>
  </si>
  <si>
    <t>M04906</t>
  </si>
  <si>
    <t>Máy bơm nước Diezel 40CV</t>
  </si>
  <si>
    <t>M0507</t>
  </si>
  <si>
    <t>Máy bơm nước Diezel 75CV</t>
  </si>
  <si>
    <t>M04341</t>
  </si>
  <si>
    <t>Máy bơm nước Diezel 120CV</t>
  </si>
  <si>
    <t>M0523</t>
  </si>
  <si>
    <t>Máy bơm vữa (32 - 50m3/h)</t>
  </si>
  <si>
    <t>M0525</t>
  </si>
  <si>
    <t>Máy bơm vữa 6m3/h</t>
  </si>
  <si>
    <t>M0526</t>
  </si>
  <si>
    <t>Máy bơm vữa 9m3/h</t>
  </si>
  <si>
    <t>M0530</t>
  </si>
  <si>
    <t>Máy bơm xói 4MC (75kW)</t>
  </si>
  <si>
    <t>M2102</t>
  </si>
  <si>
    <t>Máy búa rung tự hành 90kW</t>
  </si>
  <si>
    <t>M2138</t>
  </si>
  <si>
    <t>Máy cào bóc tái sinh PM550s, công suất &gt; 450HP</t>
  </si>
  <si>
    <t>M2136</t>
  </si>
  <si>
    <t>Máy cào bóc tái sinh Wirtgen 2400</t>
  </si>
  <si>
    <t>M0537</t>
  </si>
  <si>
    <t>Máy cào bóc Wirtgen C1000</t>
  </si>
  <si>
    <t>M0541</t>
  </si>
  <si>
    <t>Máy cào vơ 3m3/phút</t>
  </si>
  <si>
    <t>M0546</t>
  </si>
  <si>
    <t>Máy cạp tự hành 9m3</t>
  </si>
  <si>
    <t>M0544</t>
  </si>
  <si>
    <t>Máy cạp tự hành 16m3</t>
  </si>
  <si>
    <t>M05462</t>
  </si>
  <si>
    <t>M0553</t>
  </si>
  <si>
    <t>Máy cắt bê tông 7,5kW</t>
  </si>
  <si>
    <t>M0556</t>
  </si>
  <si>
    <t>Máy cắt bê tông 12CV (MCD 218)</t>
  </si>
  <si>
    <t>M0561</t>
  </si>
  <si>
    <t>Máy cắt cáp 10kW</t>
  </si>
  <si>
    <t>M0569</t>
  </si>
  <si>
    <t>Máy cắt đột 2,8kW</t>
  </si>
  <si>
    <t>M0571</t>
  </si>
  <si>
    <t>Máy cắt gạch đá 1,7kW</t>
  </si>
  <si>
    <t>M0582</t>
  </si>
  <si>
    <t>Máy cắt ống 5kW</t>
  </si>
  <si>
    <t>M0585</t>
  </si>
  <si>
    <t>Máy cắt sắt cầm tay 1,7kW</t>
  </si>
  <si>
    <t>M0591</t>
  </si>
  <si>
    <t>Máy cắt tôn 15kW</t>
  </si>
  <si>
    <t>M0596</t>
  </si>
  <si>
    <t>Máy cắt uốn cốt thép 5kW</t>
  </si>
  <si>
    <t>M0597</t>
  </si>
  <si>
    <t>M0619</t>
  </si>
  <si>
    <t>Máy cưa gỗ cầm tay 1,3kW</t>
  </si>
  <si>
    <t>M0621</t>
  </si>
  <si>
    <t>Máy cưa kim loại 2,7kW</t>
  </si>
  <si>
    <t>M0639</t>
  </si>
  <si>
    <t>Máy đầm bàn 1kW</t>
  </si>
  <si>
    <t>M0657</t>
  </si>
  <si>
    <t>Máy đầm cạnh 1kW</t>
  </si>
  <si>
    <t>M0663</t>
  </si>
  <si>
    <t>Máy đầm đất cầm tay 70kg</t>
  </si>
  <si>
    <t>M0667</t>
  </si>
  <si>
    <t>Máy đầm dùi 1,5kW</t>
  </si>
  <si>
    <t>M0670</t>
  </si>
  <si>
    <t>Máy đầm dùi 3,5kW</t>
  </si>
  <si>
    <t>M0694</t>
  </si>
  <si>
    <t>Máy đào 0,4m3</t>
  </si>
  <si>
    <t>M0695</t>
  </si>
  <si>
    <t>Máy đào 0,5m3</t>
  </si>
  <si>
    <t>M0696</t>
  </si>
  <si>
    <t>Máy đào 0,65m3</t>
  </si>
  <si>
    <t>M0697</t>
  </si>
  <si>
    <t>Máy đào 0,8m3</t>
  </si>
  <si>
    <t>M2739</t>
  </si>
  <si>
    <t>Máy đào 1,25m3 gắn đầu búa thủy lực</t>
  </si>
  <si>
    <t>M0739K</t>
  </si>
  <si>
    <t>Máy đào 1,25m3 gắn hàm kẹp</t>
  </si>
  <si>
    <t>M0698</t>
  </si>
  <si>
    <t>Máy đào 1,25m3</t>
  </si>
  <si>
    <t>M2730</t>
  </si>
  <si>
    <t>Máy đào 1,6m3 gắn đầu búa thủy lực</t>
  </si>
  <si>
    <t>M0700</t>
  </si>
  <si>
    <t>Máy đào 1,6m3</t>
  </si>
  <si>
    <t>M0701</t>
  </si>
  <si>
    <t>Máy đào 2,3m3</t>
  </si>
  <si>
    <t>M0702</t>
  </si>
  <si>
    <t>Máy đào 3,6m3</t>
  </si>
  <si>
    <t>M0718</t>
  </si>
  <si>
    <t>Máy đào gầu ngoạm (gầu dây) 0,4m3</t>
  </si>
  <si>
    <t>M0723</t>
  </si>
  <si>
    <t>Máy đào gầu ngoạm (gầu dây) 0,65m3</t>
  </si>
  <si>
    <t>M0720</t>
  </si>
  <si>
    <t>Máy đào gầu ngoạm (gầu dây) 1,2m3</t>
  </si>
  <si>
    <t>M07201</t>
  </si>
  <si>
    <t>Máy đào gầu ngoạm (gầu dây) 1,6m3</t>
  </si>
  <si>
    <t>M0725</t>
  </si>
  <si>
    <t>Máy đào gầu ngoạm (gầu dây) 2,3m3</t>
  </si>
  <si>
    <t>M2860</t>
  </si>
  <si>
    <t>Máy đóng cọc 8T</t>
  </si>
  <si>
    <t>M0074</t>
  </si>
  <si>
    <t>Máy đóng cọc chạy trên ray 1,2T</t>
  </si>
  <si>
    <t>M0075</t>
  </si>
  <si>
    <t>Máy đóng cọc chạy trên ray 1,8T</t>
  </si>
  <si>
    <t>M0077</t>
  </si>
  <si>
    <t>Máy đóng cọc chạy trên ray 2,5T</t>
  </si>
  <si>
    <t>M0078</t>
  </si>
  <si>
    <t>Máy đóng cọc chạy trên ray 3,5T</t>
  </si>
  <si>
    <t>M00780</t>
  </si>
  <si>
    <t>Máy đóng cọc chạy trên ray 4,5T</t>
  </si>
  <si>
    <t>M0894</t>
  </si>
  <si>
    <t>Máy ép cọc 200T</t>
  </si>
  <si>
    <t>M2890</t>
  </si>
  <si>
    <t>Máy ép cọc Robot thủy lực tự hành 860T</t>
  </si>
  <si>
    <t>M2890A</t>
  </si>
  <si>
    <t>Máy ép cọc thủy lực 45hp</t>
  </si>
  <si>
    <t>Bổ sung</t>
  </si>
  <si>
    <t>M0893</t>
  </si>
  <si>
    <t>Máy ép cọc trước 150T</t>
  </si>
  <si>
    <t>M0908</t>
  </si>
  <si>
    <t>Máy ép thủy lực (KGK - 130C4) - lực ép 130T</t>
  </si>
  <si>
    <t>M0934</t>
  </si>
  <si>
    <t>Máy hàn điện 23kW</t>
  </si>
  <si>
    <t>M1077</t>
  </si>
  <si>
    <t>Máy khoan 1,7kW</t>
  </si>
  <si>
    <t>M2080</t>
  </si>
  <si>
    <t>Máy khoan 80KNm÷125KNm</t>
  </si>
  <si>
    <t>M2081</t>
  </si>
  <si>
    <t>Máy khoan 150KNm÷200KNm</t>
  </si>
  <si>
    <t>M2082</t>
  </si>
  <si>
    <t>Máy khoan 200KNm÷300KNm</t>
  </si>
  <si>
    <t>M2083</t>
  </si>
  <si>
    <t>Máy khoan 300KNm÷400KNm</t>
  </si>
  <si>
    <t>M1036</t>
  </si>
  <si>
    <t>Máy khoan bê tông 0,75kW</t>
  </si>
  <si>
    <t>M1031</t>
  </si>
  <si>
    <t>Máy khoan bê tông 1,5kW</t>
  </si>
  <si>
    <t>M2051</t>
  </si>
  <si>
    <t>Máy khoan cầm tay Fi 42mm</t>
  </si>
  <si>
    <t>M2085</t>
  </si>
  <si>
    <t>Máy khoan cọc xi măng đất (2 cần)</t>
  </si>
  <si>
    <t>M1069</t>
  </si>
  <si>
    <t>Máy khoan đập cáp 40kw</t>
  </si>
  <si>
    <t>M1087</t>
  </si>
  <si>
    <t>Máy khoan đứng 2,5kW</t>
  </si>
  <si>
    <t>M1088</t>
  </si>
  <si>
    <t>Máy khoan đứng 4,5kW</t>
  </si>
  <si>
    <t>M1108</t>
  </si>
  <si>
    <t>Máy khoan ROBBIN</t>
  </si>
  <si>
    <t>M1132</t>
  </si>
  <si>
    <t>Máy khoan tạo lỗ neo gia cố mái ta luy YG60</t>
  </si>
  <si>
    <t>M1116</t>
  </si>
  <si>
    <t>Máy khoan tự hành 2 cần</t>
  </si>
  <si>
    <t>M00461</t>
  </si>
  <si>
    <t>Máy khoan tường sét (khoan trộn đất)</t>
  </si>
  <si>
    <t>M2123</t>
  </si>
  <si>
    <t>Máy khoan xoay 54CV</t>
  </si>
  <si>
    <t>M2124</t>
  </si>
  <si>
    <t>Máy khoan xoay 125kNm</t>
  </si>
  <si>
    <t>M2121</t>
  </si>
  <si>
    <t>Máy khoan xoay 300CV</t>
  </si>
  <si>
    <t>M1129B</t>
  </si>
  <si>
    <t>Máy khoan xoay đập tự hành Fi 76mm</t>
  </si>
  <si>
    <t>M1125</t>
  </si>
  <si>
    <t>Máy khoan xoay đập tự hành Fi 105mm</t>
  </si>
  <si>
    <t>M4600</t>
  </si>
  <si>
    <t>Máy khoan XY-1A hoặc loại tương tự</t>
  </si>
  <si>
    <t>M1158</t>
  </si>
  <si>
    <t>Máy lốc tôn 5kW</t>
  </si>
  <si>
    <t>M1159</t>
  </si>
  <si>
    <t>Máy lu 10T</t>
  </si>
  <si>
    <t>M2510</t>
  </si>
  <si>
    <t>Máy lu bánh hơi 25T</t>
  </si>
  <si>
    <t>M2159</t>
  </si>
  <si>
    <t>Máy lu bánh hơi tự hành 16T</t>
  </si>
  <si>
    <t>M2161</t>
  </si>
  <si>
    <t>Máy lu bánh hơi tự hành 18T</t>
  </si>
  <si>
    <t>M2591</t>
  </si>
  <si>
    <t>Máy lu bánh thép 6T</t>
  </si>
  <si>
    <t>M2401</t>
  </si>
  <si>
    <t>Máy lu bánh thép 9T</t>
  </si>
  <si>
    <t>M1162</t>
  </si>
  <si>
    <t>Máy lu bánh thép 10T</t>
  </si>
  <si>
    <t>M2402</t>
  </si>
  <si>
    <t>Máy lu bánh thép 16T</t>
  </si>
  <si>
    <t>M2403</t>
  </si>
  <si>
    <t>Máy lu bánh thép 25T</t>
  </si>
  <si>
    <t>M2160</t>
  </si>
  <si>
    <t>Máy lu bánh thép tự hành 8,5T</t>
  </si>
  <si>
    <t>M2595</t>
  </si>
  <si>
    <t>Máy lu bánh thép tự hành 12T</t>
  </si>
  <si>
    <t>M2157</t>
  </si>
  <si>
    <t>Máy lu rung 12T</t>
  </si>
  <si>
    <t>M2156</t>
  </si>
  <si>
    <t>Máy lu rung chân cừu 12T</t>
  </si>
  <si>
    <t>M2261</t>
  </si>
  <si>
    <t>Máy lu rung chân cừu 20T (lực rung 20-35T)</t>
  </si>
  <si>
    <t>M0674</t>
  </si>
  <si>
    <t>Máy lu rung tự hành 15T</t>
  </si>
  <si>
    <t>M0675</t>
  </si>
  <si>
    <t>Máy lu rung tự hành 18T</t>
  </si>
  <si>
    <t>M2262</t>
  </si>
  <si>
    <t>Máy lu rung tự hành 20T (lực rung 20-35T)</t>
  </si>
  <si>
    <t>M1164</t>
  </si>
  <si>
    <t>Máy lu rung tự hành 25T</t>
  </si>
  <si>
    <t>M1166</t>
  </si>
  <si>
    <t>Máy luồn cáp 15kW</t>
  </si>
  <si>
    <t>M11681</t>
  </si>
  <si>
    <t>Máy mài 1,7kW</t>
  </si>
  <si>
    <t>M1170</t>
  </si>
  <si>
    <t>Máy mài 2,7kW</t>
  </si>
  <si>
    <t>M1182</t>
  </si>
  <si>
    <t>Máy nâng (thủy lực) phục vụ thi công hầm 135CV</t>
  </si>
  <si>
    <t>M1223</t>
  </si>
  <si>
    <t>Máy nén khí điện 5,0m3/h</t>
  </si>
  <si>
    <t>M1233</t>
  </si>
  <si>
    <t>Máy nén khí diezel 240m3/h</t>
  </si>
  <si>
    <t>M1235</t>
  </si>
  <si>
    <t>Máy nén khí diezel 360m3/h</t>
  </si>
  <si>
    <t>M1236</t>
  </si>
  <si>
    <t>Máy nén khí diezel 420m3/h</t>
  </si>
  <si>
    <t>M1239</t>
  </si>
  <si>
    <t>Máy nén khí diezel 540m3/h</t>
  </si>
  <si>
    <t>M1240</t>
  </si>
  <si>
    <t>Máy nén khí diezel 600m3/h</t>
  </si>
  <si>
    <t>M1241</t>
  </si>
  <si>
    <t>Máy nén khí diezel 660m3/h</t>
  </si>
  <si>
    <t>M1228</t>
  </si>
  <si>
    <t>Máy nén khí diezel 1200m3/h</t>
  </si>
  <si>
    <t>M3082</t>
  </si>
  <si>
    <t>Máy phát điện 37,5 kVA</t>
  </si>
  <si>
    <t>M2312</t>
  </si>
  <si>
    <t>Máy phát điện 62,5kVA</t>
  </si>
  <si>
    <t>M2315</t>
  </si>
  <si>
    <t>Máy phát điện 93,75kVA</t>
  </si>
  <si>
    <t>M2344</t>
  </si>
  <si>
    <t>M1335</t>
  </si>
  <si>
    <t>Máy phun nhựa đường 190CV</t>
  </si>
  <si>
    <t>M1340</t>
  </si>
  <si>
    <t>Máy phun vẩy 9m3/h</t>
  </si>
  <si>
    <t>M1339</t>
  </si>
  <si>
    <t>Máy phun vẩy 16m3/h</t>
  </si>
  <si>
    <t>M1350</t>
  </si>
  <si>
    <t>M1348</t>
  </si>
  <si>
    <t>Máy rải cấp phối đá dăm 50 - 60m3/h</t>
  </si>
  <si>
    <t>M1346</t>
  </si>
  <si>
    <t>Máy rải hỗn hợp bê tông nhựa 130 - 140CV</t>
  </si>
  <si>
    <t>M2661</t>
  </si>
  <si>
    <t>Máy rải Novachip 170CV</t>
  </si>
  <si>
    <t>M2460</t>
  </si>
  <si>
    <t>Máy rải xi măng SW16TC (16m3)</t>
  </si>
  <si>
    <t>M2461</t>
  </si>
  <si>
    <t>M1355</t>
  </si>
  <si>
    <t>Máy san 110CV</t>
  </si>
  <si>
    <t>M2360</t>
  </si>
  <si>
    <t>Máy sàng lọc 100m3/h</t>
  </si>
  <si>
    <t>M1419</t>
  </si>
  <si>
    <t>Máy trộn bê tông 250 lít</t>
  </si>
  <si>
    <t>M1426</t>
  </si>
  <si>
    <t>Máy trộn dung dịch 750 lít</t>
  </si>
  <si>
    <t>M1428</t>
  </si>
  <si>
    <t>Máy trộn dung dịch 1000 lít</t>
  </si>
  <si>
    <t>M1435</t>
  </si>
  <si>
    <t>Máy trộn vữa 80l</t>
  </si>
  <si>
    <t>M1431</t>
  </si>
  <si>
    <t>Máy trộn vữa 150l</t>
  </si>
  <si>
    <t>M14351</t>
  </si>
  <si>
    <t>Máy trộn vữa xi măng 1200l</t>
  </si>
  <si>
    <t>M14171</t>
  </si>
  <si>
    <t>Máy trộn vữa xi măng 1600l</t>
  </si>
  <si>
    <t>M1453</t>
  </si>
  <si>
    <t>Máy ủi 110CV</t>
  </si>
  <si>
    <t>M1455</t>
  </si>
  <si>
    <t>Máy ủi 140CV</t>
  </si>
  <si>
    <t>M1458</t>
  </si>
  <si>
    <t>Máy ủi 180CV</t>
  </si>
  <si>
    <t>M1459</t>
  </si>
  <si>
    <t>Máy ủi 240CV</t>
  </si>
  <si>
    <t>M1462</t>
  </si>
  <si>
    <t>Máy ủi 320CV</t>
  </si>
  <si>
    <t>M1472</t>
  </si>
  <si>
    <t>Máy uốn ống 2,8kW</t>
  </si>
  <si>
    <t>M1834</t>
  </si>
  <si>
    <t>Máy vận thăng 0,8T</t>
  </si>
  <si>
    <t>M2830</t>
  </si>
  <si>
    <t>Máy vận thăng 2T</t>
  </si>
  <si>
    <t>M2139</t>
  </si>
  <si>
    <t>Máy vận thăng 3T</t>
  </si>
  <si>
    <t>M1479</t>
  </si>
  <si>
    <t>Máy vận thăng lồng 3T</t>
  </si>
  <si>
    <t>M1491</t>
  </si>
  <si>
    <t>M2492</t>
  </si>
  <si>
    <t>Máy xúc lật 0,65m3</t>
  </si>
  <si>
    <t>M1510</t>
  </si>
  <si>
    <t>Máy xúc lật 0,9m3</t>
  </si>
  <si>
    <t>M1494</t>
  </si>
  <si>
    <t>Máy xúc lật 1,25m3</t>
  </si>
  <si>
    <t>M1496</t>
  </si>
  <si>
    <t>Máy xúc lật 1,6m3</t>
  </si>
  <si>
    <t>M1512</t>
  </si>
  <si>
    <t>Máy xúc lật 1,65m3</t>
  </si>
  <si>
    <t>M1499</t>
  </si>
  <si>
    <t>Máy xúc lật 2,3m3</t>
  </si>
  <si>
    <t>M1517</t>
  </si>
  <si>
    <t>Máy xúc lật 3,2m3</t>
  </si>
  <si>
    <t>M2264</t>
  </si>
  <si>
    <t>Ô tô cấp nhũ tương 5m3</t>
  </si>
  <si>
    <t>M2559</t>
  </si>
  <si>
    <t>Ô tô chở nước 5m3</t>
  </si>
  <si>
    <t>M1562</t>
  </si>
  <si>
    <t>Ô tô chứa nhiên liệu 2,5T</t>
  </si>
  <si>
    <t>M1571</t>
  </si>
  <si>
    <t>Ô tô chuyển trộn bê tông 6m3</t>
  </si>
  <si>
    <t>M1567</t>
  </si>
  <si>
    <t>Ô tô chuyển trộn bê tông 10,7m3</t>
  </si>
  <si>
    <t>M1569</t>
  </si>
  <si>
    <t>Ô tô chuyển trộn bê tông 14,5m3</t>
  </si>
  <si>
    <t>M1574</t>
  </si>
  <si>
    <t>Ô tô đầu kéo 150CV</t>
  </si>
  <si>
    <t>M1576</t>
  </si>
  <si>
    <t>Ô tô đầu kéo 200CV</t>
  </si>
  <si>
    <t>M1579</t>
  </si>
  <si>
    <t>Ô tô đầu kéo 272CV</t>
  </si>
  <si>
    <t>M1612</t>
  </si>
  <si>
    <t>Ô tô tự đổ 5T</t>
  </si>
  <si>
    <t>M1614</t>
  </si>
  <si>
    <t>Ô tô tự đổ 7T</t>
  </si>
  <si>
    <t>M1598</t>
  </si>
  <si>
    <t>Ô tô tự đổ 10T</t>
  </si>
  <si>
    <t>M1599</t>
  </si>
  <si>
    <t>Ô tô tự đổ 12T</t>
  </si>
  <si>
    <t>M1603</t>
  </si>
  <si>
    <t>Ô tô tự đổ 20T</t>
  </si>
  <si>
    <t>M1604</t>
  </si>
  <si>
    <t>Ô tô tự đổ 22T</t>
  </si>
  <si>
    <t>M1606</t>
  </si>
  <si>
    <t>Ô tô tự đổ 27T</t>
  </si>
  <si>
    <t>M1621</t>
  </si>
  <si>
    <t>Ô tô tưới nước 5m3</t>
  </si>
  <si>
    <t>M2265</t>
  </si>
  <si>
    <t>Ô tô tưới nước 10m3</t>
  </si>
  <si>
    <t>M1619</t>
  </si>
  <si>
    <t>Ô tô tưới nước 16m3</t>
  </si>
  <si>
    <t>M1590</t>
  </si>
  <si>
    <t>Ô tô vận tải thùng 2,5T</t>
  </si>
  <si>
    <t>M1596</t>
  </si>
  <si>
    <t>Ô tô vận tải thùng 7T</t>
  </si>
  <si>
    <t>M1587</t>
  </si>
  <si>
    <t>Ô tô vận tải thùng 10T</t>
  </si>
  <si>
    <t>M1589</t>
  </si>
  <si>
    <t>Ô tô vận tải thùng 12T</t>
  </si>
  <si>
    <t>M1591</t>
  </si>
  <si>
    <t>Ô tô vận tải thùng 20T</t>
  </si>
  <si>
    <t>M2587</t>
  </si>
  <si>
    <t>Ô tô vận tải thùng 32T</t>
  </si>
  <si>
    <t>M1639</t>
  </si>
  <si>
    <t>Pa lăng xích 3T</t>
  </si>
  <si>
    <t>M1640</t>
  </si>
  <si>
    <t>Pa lăng xích 5T</t>
  </si>
  <si>
    <t>M1647</t>
  </si>
  <si>
    <t>Phao thép 60T</t>
  </si>
  <si>
    <t>M1646</t>
  </si>
  <si>
    <t>Phao thép 200T</t>
  </si>
  <si>
    <t>M1643</t>
  </si>
  <si>
    <t>Phao thép 250T</t>
  </si>
  <si>
    <t>M16481</t>
  </si>
  <si>
    <t>M1651</t>
  </si>
  <si>
    <t>Quang lật 360T/h</t>
  </si>
  <si>
    <t>M2663</t>
  </si>
  <si>
    <t>Rơ mooc 30T</t>
  </si>
  <si>
    <t>M2664</t>
  </si>
  <si>
    <t>Rơ mooc 60T</t>
  </si>
  <si>
    <t>M1661</t>
  </si>
  <si>
    <t>Rơ mooc 100T</t>
  </si>
  <si>
    <t>M1672</t>
  </si>
  <si>
    <t>Sà lan 200T</t>
  </si>
  <si>
    <t>M1684</t>
  </si>
  <si>
    <t>Sà lan 250T</t>
  </si>
  <si>
    <t>M1674</t>
  </si>
  <si>
    <t>Sà lan 400T</t>
  </si>
  <si>
    <t>M1675</t>
  </si>
  <si>
    <t>Sà lan 600T</t>
  </si>
  <si>
    <t>M2677</t>
  </si>
  <si>
    <t>Sà lan 800T-1000T</t>
  </si>
  <si>
    <t>M1676</t>
  </si>
  <si>
    <t>Sà lan 800T</t>
  </si>
  <si>
    <t>M2676</t>
  </si>
  <si>
    <t>Sà lan 1000T</t>
  </si>
  <si>
    <t>M1680</t>
  </si>
  <si>
    <t>Sà lan chở dầu 250T</t>
  </si>
  <si>
    <t>M1681</t>
  </si>
  <si>
    <t>Sà lan chở nước 250T</t>
  </si>
  <si>
    <t>M1683</t>
  </si>
  <si>
    <t>Sà lan chứa vật liệu 200T</t>
  </si>
  <si>
    <t>M1686</t>
  </si>
  <si>
    <t>Sà lan đặt máy 200T</t>
  </si>
  <si>
    <t>M2674</t>
  </si>
  <si>
    <t>Sà lan mở đáy 400T</t>
  </si>
  <si>
    <t>M1696</t>
  </si>
  <si>
    <t>Tàu cấp dầu 360CV</t>
  </si>
  <si>
    <t>M1697</t>
  </si>
  <si>
    <t>Tàu cấp dầu 600CV</t>
  </si>
  <si>
    <t>M1698</t>
  </si>
  <si>
    <t>Tàu cấp nước 360CV</t>
  </si>
  <si>
    <t>M1708</t>
  </si>
  <si>
    <t>Tàu cuốc biển 2085CV</t>
  </si>
  <si>
    <t>M1709</t>
  </si>
  <si>
    <t>Tàu cuốc sông 495CV</t>
  </si>
  <si>
    <t>M2710</t>
  </si>
  <si>
    <t>Tàu đóng cọc 1,2T</t>
  </si>
  <si>
    <t>M1716</t>
  </si>
  <si>
    <t>Tàu đóng cọc 1,8T</t>
  </si>
  <si>
    <t>M1717</t>
  </si>
  <si>
    <t>Tàu đóng cọc 2,5T</t>
  </si>
  <si>
    <t>M1718</t>
  </si>
  <si>
    <t>Tàu đóng cọc 3,5T</t>
  </si>
  <si>
    <t>M2154</t>
  </si>
  <si>
    <t>Tàu đóng cọc 4,5T</t>
  </si>
  <si>
    <t>M1712</t>
  </si>
  <si>
    <t>Tàu đóng cọc C96 - búa thủy lực 7,5T</t>
  </si>
  <si>
    <t>M1721</t>
  </si>
  <si>
    <t>Tàu hút bùn 585CV</t>
  </si>
  <si>
    <t>M1722</t>
  </si>
  <si>
    <t>Tàu hút bùn 600CV</t>
  </si>
  <si>
    <t>M1719</t>
  </si>
  <si>
    <t>Tàu hút bùn 1200CV</t>
  </si>
  <si>
    <t>M1726</t>
  </si>
  <si>
    <t>Tàu hút bùn 4170CV</t>
  </si>
  <si>
    <t>M1731</t>
  </si>
  <si>
    <t>Tàu hút bụng tự hành 3958CV</t>
  </si>
  <si>
    <t>M1729</t>
  </si>
  <si>
    <t>Tàu hút bụng tự hành 5945CV</t>
  </si>
  <si>
    <t>M1730</t>
  </si>
  <si>
    <t>Tàu hút bụng tự hành HB88 1390CV</t>
  </si>
  <si>
    <t>M1733</t>
  </si>
  <si>
    <t>Tàu kéo 150CV</t>
  </si>
  <si>
    <t>M2331</t>
  </si>
  <si>
    <t>Tàu kéo 250CV</t>
  </si>
  <si>
    <t>M1735</t>
  </si>
  <si>
    <t>Tàu kéo và phục vụ thi công thủy (làm neo, cấp dầu, …) 75CV</t>
  </si>
  <si>
    <t>M1734</t>
  </si>
  <si>
    <t>Tàu kéo và phục vụ thi công thủy (làm neo, cấp dầu, …) 360CV</t>
  </si>
  <si>
    <t>M1732</t>
  </si>
  <si>
    <t>Tàu kéo và phục vụ thi công thủy (làm neo, cấp dầu, …) 1200CV</t>
  </si>
  <si>
    <t>M1709A</t>
  </si>
  <si>
    <t>Tàu ngoạm (có tính năng phá đá ngầm), công suất 3170CV 17m3</t>
  </si>
  <si>
    <t>M1737</t>
  </si>
  <si>
    <t>Tàu phục vụ 360CV</t>
  </si>
  <si>
    <t>M17573</t>
  </si>
  <si>
    <t>Thiết bị nâng hạ dầm 90T</t>
  </si>
  <si>
    <t>M2158</t>
  </si>
  <si>
    <t>Thiết bị nấu nhựa</t>
  </si>
  <si>
    <t>M2763</t>
  </si>
  <si>
    <t>Thiết bị phun sơn YHK 10A</t>
  </si>
  <si>
    <t>M1763</t>
  </si>
  <si>
    <t>1159A2</t>
  </si>
  <si>
    <t>Thuyền (ghe) 5T đặt máy bơm</t>
  </si>
  <si>
    <t>1159A1</t>
  </si>
  <si>
    <t>Thuyền (ghe) 40T đặt máy bơm</t>
  </si>
  <si>
    <t>M1769</t>
  </si>
  <si>
    <t>Tổ hợp dàn khoan leo</t>
  </si>
  <si>
    <t>M1772</t>
  </si>
  <si>
    <t>Tời điện 1,5T</t>
  </si>
  <si>
    <t>M1777</t>
  </si>
  <si>
    <t>Tời điện 2T</t>
  </si>
  <si>
    <t>M1779</t>
  </si>
  <si>
    <t>Tời điện 3T</t>
  </si>
  <si>
    <t>M1778</t>
  </si>
  <si>
    <t>Tời điện 3,5T</t>
  </si>
  <si>
    <t>M1781</t>
  </si>
  <si>
    <t>Tời điện 5T</t>
  </si>
  <si>
    <t>M1786</t>
  </si>
  <si>
    <t>Tời manơ 13kW</t>
  </si>
  <si>
    <t>M1793</t>
  </si>
  <si>
    <t>M2809</t>
  </si>
  <si>
    <t>Trạm trộn bê tông ≤16m3/h</t>
  </si>
  <si>
    <t>M2798</t>
  </si>
  <si>
    <t>Trạm trộn bê tông ≤25m3/h</t>
  </si>
  <si>
    <t>M2240</t>
  </si>
  <si>
    <t>Trạm trộn bê tông ≤ 25T/h</t>
  </si>
  <si>
    <t>M2811</t>
  </si>
  <si>
    <t>Trạm trộn bê tông ≤30m3/h</t>
  </si>
  <si>
    <t>M2820</t>
  </si>
  <si>
    <t>Trạm trộn bê tông ≤50m3/h</t>
  </si>
  <si>
    <t>M2812</t>
  </si>
  <si>
    <t>Trạm trộn bê tông ≤60m3/h</t>
  </si>
  <si>
    <t>M2808</t>
  </si>
  <si>
    <t>Trạm trộn bê tông ≤90m3/h</t>
  </si>
  <si>
    <t>M2796</t>
  </si>
  <si>
    <t>Trạm trộn bê tông ≤120m3/h</t>
  </si>
  <si>
    <t>M2819</t>
  </si>
  <si>
    <t>Trạm trộn bê tông ≤160m3/h</t>
  </si>
  <si>
    <t>M2810</t>
  </si>
  <si>
    <t>Trạm trộn bê tông 20-25m3/h</t>
  </si>
  <si>
    <t>M1811</t>
  </si>
  <si>
    <t>Trạm trộn bê tông 30m3/h</t>
  </si>
  <si>
    <t>M2241</t>
  </si>
  <si>
    <t>Trạm trộn bê tông 50÷60T/h</t>
  </si>
  <si>
    <t>M1800</t>
  </si>
  <si>
    <t>Trạm trộn bê tông 50m3/h</t>
  </si>
  <si>
    <t>M1812</t>
  </si>
  <si>
    <t>Trạm trộn bê tông 60m3/h</t>
  </si>
  <si>
    <t>M1821</t>
  </si>
  <si>
    <t>Trạm trộn bê tông 80T/h</t>
  </si>
  <si>
    <t>M2797</t>
  </si>
  <si>
    <t>Trạm trộn bê tông 120m3/h</t>
  </si>
  <si>
    <t>M2243</t>
  </si>
  <si>
    <t>Trạm trộn bê tông 120T/h</t>
  </si>
  <si>
    <t>M1489</t>
  </si>
  <si>
    <t>Xáng cạp 1,25m3</t>
  </si>
  <si>
    <t>M1848</t>
  </si>
  <si>
    <t>Xe bơm bê tông tự hành 50m3/h</t>
  </si>
  <si>
    <t>M2618</t>
  </si>
  <si>
    <t>Xe bồn (13-14m3) chở bitum</t>
  </si>
  <si>
    <t>M2619</t>
  </si>
  <si>
    <t>Xe bồn (13-14m3) chở Polime PT2A2 có lắp hệ thống phun</t>
  </si>
  <si>
    <t>M2850</t>
  </si>
  <si>
    <t>Xe bồn 30T</t>
  </si>
  <si>
    <t>M1866</t>
  </si>
  <si>
    <t>Xe goòng 3T</t>
  </si>
  <si>
    <t>M0124</t>
  </si>
  <si>
    <t>Cần cẩu 10T</t>
  </si>
  <si>
    <t>LĐ</t>
  </si>
  <si>
    <t>M0254</t>
  </si>
  <si>
    <t>Cần trục ô tô 3T</t>
  </si>
  <si>
    <t>M0350</t>
  </si>
  <si>
    <t>M2570</t>
  </si>
  <si>
    <t>M2370</t>
  </si>
  <si>
    <t>Hệ thống STS</t>
  </si>
  <si>
    <t>M2132</t>
  </si>
  <si>
    <t>Máy gia nhiệt D315</t>
  </si>
  <si>
    <t>M6130</t>
  </si>
  <si>
    <t>Máy gia nhiệt D630</t>
  </si>
  <si>
    <t>M2131</t>
  </si>
  <si>
    <t>Máy gia nhiệt D1200</t>
  </si>
  <si>
    <t>M0922</t>
  </si>
  <si>
    <t>Máy hàn điện 14kW</t>
  </si>
  <si>
    <t>M0940</t>
  </si>
  <si>
    <t>Máy hàn hơi 2000l/h</t>
  </si>
  <si>
    <t>M2950</t>
  </si>
  <si>
    <t>M0962</t>
  </si>
  <si>
    <t>M1032</t>
  </si>
  <si>
    <t>Máy khoan 1kW</t>
  </si>
  <si>
    <t>M1034</t>
  </si>
  <si>
    <t>Máy khoan bê tông 0,62kW</t>
  </si>
  <si>
    <t>M1094</t>
  </si>
  <si>
    <t>Máy khoan giếng</t>
  </si>
  <si>
    <t>M1104</t>
  </si>
  <si>
    <t>M1169</t>
  </si>
  <si>
    <t>Máy mài 1kW</t>
  </si>
  <si>
    <t>M1230</t>
  </si>
  <si>
    <t>Máy nén khí diezel 1260m3/h</t>
  </si>
  <si>
    <t>M1482</t>
  </si>
  <si>
    <t>Máy vi áp kế</t>
  </si>
  <si>
    <t>M1654</t>
  </si>
  <si>
    <t>Quạt gió 2,5kW</t>
  </si>
  <si>
    <t>M1844</t>
  </si>
  <si>
    <t>M18682</t>
  </si>
  <si>
    <t>Xe bồn hút bùn, hút mùn khoan 3m3</t>
  </si>
  <si>
    <t>M1878</t>
  </si>
  <si>
    <t>Xe nâng 9m</t>
  </si>
  <si>
    <t>M1885</t>
  </si>
  <si>
    <t>Xe nâng 12m</t>
  </si>
  <si>
    <t>M1886</t>
  </si>
  <si>
    <t>Xe nâng 18m</t>
  </si>
  <si>
    <t>M0026</t>
  </si>
  <si>
    <t>Biến thế hàn xoay chiều 7kW</t>
  </si>
  <si>
    <t>KS</t>
  </si>
  <si>
    <t>M0028</t>
  </si>
  <si>
    <t>M0037</t>
  </si>
  <si>
    <t>M0039</t>
  </si>
  <si>
    <t>M0048</t>
  </si>
  <si>
    <t>Bộ nén ngang GA hoặc tương tự</t>
  </si>
  <si>
    <t>M2603</t>
  </si>
  <si>
    <t>Bộ thiết bị CBR hiện trường</t>
  </si>
  <si>
    <t>M4110</t>
  </si>
  <si>
    <t>Bộ thiết bị GPS G3100-R2 hoặc loại tương tự (3 máy)</t>
  </si>
  <si>
    <t>M1762</t>
  </si>
  <si>
    <t>M0071</t>
  </si>
  <si>
    <t>Búa căn MO - 10</t>
  </si>
  <si>
    <t>M0097</t>
  </si>
  <si>
    <t>M0122</t>
  </si>
  <si>
    <t>M0174</t>
  </si>
  <si>
    <t>Cần trục bánh xích 5T</t>
  </si>
  <si>
    <t>Cần trục bánh xích 16T</t>
  </si>
  <si>
    <t>Cần trục bánh xích 25T</t>
  </si>
  <si>
    <t>Cần trục bánh xích 40T</t>
  </si>
  <si>
    <t>M0247</t>
  </si>
  <si>
    <t>Cần trục ô tô 10T</t>
  </si>
  <si>
    <t>M0387</t>
  </si>
  <si>
    <t>Kích nâng 50T</t>
  </si>
  <si>
    <t>M0383</t>
  </si>
  <si>
    <t>Kích nâng 100T</t>
  </si>
  <si>
    <t>M0405</t>
  </si>
  <si>
    <t>Kích thủy lực 50T</t>
  </si>
  <si>
    <t>M0407</t>
  </si>
  <si>
    <t>M0421</t>
  </si>
  <si>
    <t>M0482</t>
  </si>
  <si>
    <t>Máy bơm nước 7,5kW</t>
  </si>
  <si>
    <t>M2437</t>
  </si>
  <si>
    <t>Máy bơm nước Diezel 25CV</t>
  </si>
  <si>
    <t>M2311</t>
  </si>
  <si>
    <t>Máy địa chấn 12 mạch TRIOSX - 12</t>
  </si>
  <si>
    <t>M2310</t>
  </si>
  <si>
    <t>Máy địa chấn ES-125</t>
  </si>
  <si>
    <t>M0754</t>
  </si>
  <si>
    <t>Máy địa chấn TRIOSX - 24</t>
  </si>
  <si>
    <t>M1026</t>
  </si>
  <si>
    <t>Máy khoan 750 W</t>
  </si>
  <si>
    <t>M4610</t>
  </si>
  <si>
    <t>Máy khoan GK-250 hoặc loại tương tự</t>
  </si>
  <si>
    <t>M2193</t>
  </si>
  <si>
    <t>Máy khoan XY-3 hoặc loại tương tự</t>
  </si>
  <si>
    <t>M1179</t>
  </si>
  <si>
    <t>Máy MF-2-100</t>
  </si>
  <si>
    <t>M1229</t>
  </si>
  <si>
    <t>Máy nén khí diezel 120m3/h</t>
  </si>
  <si>
    <t>M7559</t>
  </si>
  <si>
    <t>Máy PDA</t>
  </si>
  <si>
    <t>M108.0101a</t>
  </si>
  <si>
    <t>M2305</t>
  </si>
  <si>
    <t>Máy phát điện 2,5kW</t>
  </si>
  <si>
    <t>M1369</t>
  </si>
  <si>
    <t>Máy Scaner</t>
  </si>
  <si>
    <t>M1393</t>
  </si>
  <si>
    <t>Máy thủy bình điện tử</t>
  </si>
  <si>
    <t>M2411</t>
  </si>
  <si>
    <t>Máy toàn đạc điện tử TS06 hoặc loại tương tự</t>
  </si>
  <si>
    <t>M1470</t>
  </si>
  <si>
    <t>Máy UJ 18</t>
  </si>
  <si>
    <t>M1481</t>
  </si>
  <si>
    <t>Máy vẽ Ploter</t>
  </si>
  <si>
    <t>M1484</t>
  </si>
  <si>
    <t>M1521</t>
  </si>
  <si>
    <t>Máy xuyên động RA-50 hoặc tương tự</t>
  </si>
  <si>
    <t>M1522</t>
  </si>
  <si>
    <t>Máy xuyên tĩnh Gouda hoặc loại tương tự</t>
  </si>
  <si>
    <t>M6260</t>
  </si>
  <si>
    <t>Ô tô vận tải thùng 1,5T</t>
  </si>
  <si>
    <t>M1630</t>
  </si>
  <si>
    <t>M1746</t>
  </si>
  <si>
    <t>Thiết bị đo biến dạng</t>
  </si>
  <si>
    <t>M1748</t>
  </si>
  <si>
    <t>M1767</t>
  </si>
  <si>
    <t>Thùng trục 0,5m3</t>
  </si>
  <si>
    <t>M3172</t>
  </si>
  <si>
    <t>Tủ sấy 3kW</t>
  </si>
  <si>
    <t>M0119</t>
  </si>
  <si>
    <t>Ca nô 90CV</t>
  </si>
  <si>
    <t>SC</t>
  </si>
  <si>
    <t>M0406</t>
  </si>
  <si>
    <t>Kích thủy lực 5T</t>
  </si>
  <si>
    <t>M112.2200a</t>
  </si>
  <si>
    <t>M0555</t>
  </si>
  <si>
    <t>Máy cắt bê tông 1,5kW</t>
  </si>
  <si>
    <t>M0661</t>
  </si>
  <si>
    <t>Máy đầm cóc</t>
  </si>
  <si>
    <t>M1037</t>
  </si>
  <si>
    <t>Máy khoan bê tông cầm tay 0,85kW</t>
  </si>
  <si>
    <t>M1331</t>
  </si>
  <si>
    <t>Máy phun bê tông</t>
  </si>
  <si>
    <t>M1345B</t>
  </si>
  <si>
    <t>Máy phun vữa 9m3/h</t>
  </si>
  <si>
    <t>M1414</t>
  </si>
  <si>
    <t>Máy trộn bê tông 100 lít</t>
  </si>
  <si>
    <t>M2521</t>
  </si>
  <si>
    <t>Máy xoá vạch sơn 13HP</t>
  </si>
  <si>
    <t>M2758</t>
  </si>
  <si>
    <t>Nồi nấu nhựa</t>
  </si>
  <si>
    <t>M2556</t>
  </si>
  <si>
    <t>Ô tô 0,5T</t>
  </si>
  <si>
    <t>M2602</t>
  </si>
  <si>
    <t>Ô tô 2,5T</t>
  </si>
  <si>
    <t>M1585</t>
  </si>
  <si>
    <t>Ô tô tải 5T</t>
  </si>
  <si>
    <t>M1602</t>
  </si>
  <si>
    <t>Ô tô tự đổ 2,5T</t>
  </si>
  <si>
    <t>M1592</t>
  </si>
  <si>
    <t>Ô tô vận tải thùng 2T</t>
  </si>
  <si>
    <t>M0004</t>
  </si>
  <si>
    <t>TNVL</t>
  </si>
  <si>
    <t>M0005</t>
  </si>
  <si>
    <t>M2236</t>
  </si>
  <si>
    <t>M0013</t>
  </si>
  <si>
    <t>M0015</t>
  </si>
  <si>
    <t>M7037</t>
  </si>
  <si>
    <t>Bếp ga công nghiệp</t>
  </si>
  <si>
    <t>M7013</t>
  </si>
  <si>
    <t>M7004</t>
  </si>
  <si>
    <t>M0036</t>
  </si>
  <si>
    <t>M7201</t>
  </si>
  <si>
    <t>M7019</t>
  </si>
  <si>
    <t>M0051</t>
  </si>
  <si>
    <t>Bộ phận cần ép mẫu thử gạch chịu lửa</t>
  </si>
  <si>
    <t>M0056</t>
  </si>
  <si>
    <t>Bộ thí nghiệm đo co ngót, trương nở</t>
  </si>
  <si>
    <t>M7039</t>
  </si>
  <si>
    <t>Bộ thiết bị thí nghiệm điểm hóa mềm (ele)</t>
  </si>
  <si>
    <t>M0173</t>
  </si>
  <si>
    <t>Cân kỹ thuật</t>
  </si>
  <si>
    <t>M0177</t>
  </si>
  <si>
    <t>M2259</t>
  </si>
  <si>
    <t>Cần trục 5T</t>
  </si>
  <si>
    <t>M0316</t>
  </si>
  <si>
    <t>M0317</t>
  </si>
  <si>
    <t>M05724</t>
  </si>
  <si>
    <t>M7005</t>
  </si>
  <si>
    <t>Đồng hồ đo co ngót</t>
  </si>
  <si>
    <t>M2020</t>
  </si>
  <si>
    <t>Dụng cụ cắt, mài</t>
  </si>
  <si>
    <t>M0358</t>
  </si>
  <si>
    <t>M0359</t>
  </si>
  <si>
    <t>M2359</t>
  </si>
  <si>
    <t>Dụng cụ đo độ cứng bề mặt</t>
  </si>
  <si>
    <t>M7071</t>
  </si>
  <si>
    <t>Dụng cụ đo độ nhám</t>
  </si>
  <si>
    <t>M7016</t>
  </si>
  <si>
    <t>M7029</t>
  </si>
  <si>
    <t>M7021</t>
  </si>
  <si>
    <t>M7027</t>
  </si>
  <si>
    <t>M7026</t>
  </si>
  <si>
    <t>M7055</t>
  </si>
  <si>
    <t>M7002</t>
  </si>
  <si>
    <t>Dụng cụ Vicat</t>
  </si>
  <si>
    <t>M0360</t>
  </si>
  <si>
    <t>M7043</t>
  </si>
  <si>
    <t>M2361</t>
  </si>
  <si>
    <t>Dụng cụ xác định độ chịu lực va đập xung kích gạch lát xi măng</t>
  </si>
  <si>
    <t>M2363</t>
  </si>
  <si>
    <t>M2579</t>
  </si>
  <si>
    <t>M0379</t>
  </si>
  <si>
    <t>Kẹp Niken</t>
  </si>
  <si>
    <t>M7012</t>
  </si>
  <si>
    <t>M7066</t>
  </si>
  <si>
    <t>Khung giá máy và máy gia tải 50T kỹ thuật số</t>
  </si>
  <si>
    <t>M7063</t>
  </si>
  <si>
    <t>Khuôn capping mẫu</t>
  </si>
  <si>
    <t>M0396</t>
  </si>
  <si>
    <t>M0408</t>
  </si>
  <si>
    <t>M0409</t>
  </si>
  <si>
    <t>M0416</t>
  </si>
  <si>
    <t>M4231</t>
  </si>
  <si>
    <t>M0426</t>
  </si>
  <si>
    <t>Máy bào thép 7,5kW</t>
  </si>
  <si>
    <t>M0423</t>
  </si>
  <si>
    <t>Máy bào</t>
  </si>
  <si>
    <t>M0431</t>
  </si>
  <si>
    <t>M0468</t>
  </si>
  <si>
    <t>Máy bơm nước điện 2,8kWh</t>
  </si>
  <si>
    <t>M0484</t>
  </si>
  <si>
    <t>Máy bơm nước điện 7kWh</t>
  </si>
  <si>
    <t>M7048</t>
  </si>
  <si>
    <t>M7073</t>
  </si>
  <si>
    <t>M2007</t>
  </si>
  <si>
    <t>M0603</t>
  </si>
  <si>
    <t>M0604</t>
  </si>
  <si>
    <t>Máy chiết nhựa (xốc lét)</t>
  </si>
  <si>
    <t>M0606</t>
  </si>
  <si>
    <t>M6181</t>
  </si>
  <si>
    <t>Máy cưa gỗ</t>
  </si>
  <si>
    <t>M6112</t>
  </si>
  <si>
    <t>Máy cưa thép</t>
  </si>
  <si>
    <t>M0673</t>
  </si>
  <si>
    <t>Máy đầm rung bê tông</t>
  </si>
  <si>
    <t>M0679</t>
  </si>
  <si>
    <t>Máy đầm tiêu chuẩn</t>
  </si>
  <si>
    <t>M7041</t>
  </si>
  <si>
    <t>M0624</t>
  </si>
  <si>
    <t>Máy đầm</t>
  </si>
  <si>
    <t>M0759</t>
  </si>
  <si>
    <t>M2064</t>
  </si>
  <si>
    <t>M0773</t>
  </si>
  <si>
    <t>M0774</t>
  </si>
  <si>
    <t>M2070</t>
  </si>
  <si>
    <t>M0788</t>
  </si>
  <si>
    <t>M7010</t>
  </si>
  <si>
    <t>M0793</t>
  </si>
  <si>
    <t>M7034</t>
  </si>
  <si>
    <t>M0795</t>
  </si>
  <si>
    <t>M7952</t>
  </si>
  <si>
    <t>M7971</t>
  </si>
  <si>
    <t>Máy đo độ nhớt brookfield</t>
  </si>
  <si>
    <t>M2800</t>
  </si>
  <si>
    <t>Máy đo độ thấm ion cl- vào trong bê tông</t>
  </si>
  <si>
    <t>M0804</t>
  </si>
  <si>
    <t>M8061</t>
  </si>
  <si>
    <t>M7049</t>
  </si>
  <si>
    <t>M7015</t>
  </si>
  <si>
    <t>M0827</t>
  </si>
  <si>
    <t>Máy đo pH</t>
  </si>
  <si>
    <t>M7044</t>
  </si>
  <si>
    <t>M0857</t>
  </si>
  <si>
    <t>Máy đo tốc độ ăn mòn của cốt thép trong bê tông</t>
  </si>
  <si>
    <t>M7028</t>
  </si>
  <si>
    <t>M2068</t>
  </si>
  <si>
    <t>M0861</t>
  </si>
  <si>
    <t>M0862</t>
  </si>
  <si>
    <t>M0863</t>
  </si>
  <si>
    <t>M0910</t>
  </si>
  <si>
    <t>M0918</t>
  </si>
  <si>
    <t>Máy gia tải 20T</t>
  </si>
  <si>
    <t>M2345</t>
  </si>
  <si>
    <t>Máy Giragang</t>
  </si>
  <si>
    <t>M0968</t>
  </si>
  <si>
    <t>Máy hút ẩm</t>
  </si>
  <si>
    <t>M0974</t>
  </si>
  <si>
    <t>M7042</t>
  </si>
  <si>
    <t>Máy hveen</t>
  </si>
  <si>
    <t>M7058</t>
  </si>
  <si>
    <t>M2133</t>
  </si>
  <si>
    <t>Máy kéo, nén thủy lực 0,5T</t>
  </si>
  <si>
    <t>M2135</t>
  </si>
  <si>
    <t>Máy kéo, nén thủy lực 10T</t>
  </si>
  <si>
    <t>M4015</t>
  </si>
  <si>
    <t>Máy kéo, nén thủy lực 20T</t>
  </si>
  <si>
    <t>M3132</t>
  </si>
  <si>
    <t>Máy kéo, nén thủy lực 50T</t>
  </si>
  <si>
    <t>M1013</t>
  </si>
  <si>
    <t>Máy kéo, nén thủy lực 100T</t>
  </si>
  <si>
    <t>M2134</t>
  </si>
  <si>
    <t>Máy kéo, nén thủy lực 125T</t>
  </si>
  <si>
    <t>M3581</t>
  </si>
  <si>
    <t>Máy kéo, nén thủy lực 200T</t>
  </si>
  <si>
    <t>M2052</t>
  </si>
  <si>
    <t>M1046</t>
  </si>
  <si>
    <t>Máy khoan cầm tay</t>
  </si>
  <si>
    <t>M7062</t>
  </si>
  <si>
    <t>M1100</t>
  </si>
  <si>
    <t>M1136</t>
  </si>
  <si>
    <t>M1137</t>
  </si>
  <si>
    <t>M2362</t>
  </si>
  <si>
    <t>Máy khuấy và làm mát bằng nước</t>
  </si>
  <si>
    <t>M7050</t>
  </si>
  <si>
    <t>M7032</t>
  </si>
  <si>
    <t>M7031</t>
  </si>
  <si>
    <t>Máy mài mòn bề mặt kính</t>
  </si>
  <si>
    <t>M8782</t>
  </si>
  <si>
    <t>Máy mài thử độ mài mòn Los Aangeles</t>
  </si>
  <si>
    <t>M8831</t>
  </si>
  <si>
    <t>Máy nâng 5T</t>
  </si>
  <si>
    <t>M8901</t>
  </si>
  <si>
    <t>Máy nén 1 trục</t>
  </si>
  <si>
    <t>M1191</t>
  </si>
  <si>
    <t>M8921</t>
  </si>
  <si>
    <t>Máy nén CBR</t>
  </si>
  <si>
    <t>M7046</t>
  </si>
  <si>
    <t>M1193</t>
  </si>
  <si>
    <t>Máy nén khí</t>
  </si>
  <si>
    <t>M1255</t>
  </si>
  <si>
    <t>M1261</t>
  </si>
  <si>
    <t>Máy nén thủy lực 50T</t>
  </si>
  <si>
    <t>M1263</t>
  </si>
  <si>
    <t>Máy nghiền bi sứ LE 1</t>
  </si>
  <si>
    <t>M2633</t>
  </si>
  <si>
    <t>Máy nghiền rung</t>
  </si>
  <si>
    <t>M6631</t>
  </si>
  <si>
    <t>Máy nghiền</t>
  </si>
  <si>
    <t>M1273</t>
  </si>
  <si>
    <t>Máy nhiễu xạ Rơn ghen (phân tích thành phần hóa lý của vật liệu)</t>
  </si>
  <si>
    <t>M1274</t>
  </si>
  <si>
    <t>Máy nhiễu xạ Rơnghen</t>
  </si>
  <si>
    <t>M7036</t>
  </si>
  <si>
    <t>Máy ổn nhiệt</t>
  </si>
  <si>
    <t>M1283</t>
  </si>
  <si>
    <t>Máy phân tích hạt LAZER</t>
  </si>
  <si>
    <t>M1292</t>
  </si>
  <si>
    <t>M1297</t>
  </si>
  <si>
    <t>M2313</t>
  </si>
  <si>
    <t>Máy phát điện 5KW</t>
  </si>
  <si>
    <t>M7025</t>
  </si>
  <si>
    <t>M7024</t>
  </si>
  <si>
    <t>M7056</t>
  </si>
  <si>
    <t>Máy sàng</t>
  </si>
  <si>
    <t>M2856</t>
  </si>
  <si>
    <t>M1371</t>
  </si>
  <si>
    <t>Máy siêu âm đo chiều dày kim loại</t>
  </si>
  <si>
    <t>M1372</t>
  </si>
  <si>
    <t>M1373</t>
  </si>
  <si>
    <t>Máy siêu âm kiểm tra cường độ bê tông của cấu kiện BT, BTCT tại hiện trường</t>
  </si>
  <si>
    <t>M1376</t>
  </si>
  <si>
    <t>M7047</t>
  </si>
  <si>
    <t>M1386</t>
  </si>
  <si>
    <t>M7011</t>
  </si>
  <si>
    <t>Máy thử bền uốn</t>
  </si>
  <si>
    <t>M7060</t>
  </si>
  <si>
    <t>M7009</t>
  </si>
  <si>
    <t>M7057</t>
  </si>
  <si>
    <t>M2485</t>
  </si>
  <si>
    <t>M1178</t>
  </si>
  <si>
    <t>Máy thử độ mài mòn</t>
  </si>
  <si>
    <t>M7054</t>
  </si>
  <si>
    <t>M2360A</t>
  </si>
  <si>
    <t>M1394</t>
  </si>
  <si>
    <t>M3941</t>
  </si>
  <si>
    <t>Máy thủy bình</t>
  </si>
  <si>
    <t>M1398</t>
  </si>
  <si>
    <t>Máy tiện</t>
  </si>
  <si>
    <t>M1409</t>
  </si>
  <si>
    <t>M1411</t>
  </si>
  <si>
    <t>M1437</t>
  </si>
  <si>
    <t>Máy trộn xi măng 5l</t>
  </si>
  <si>
    <t>M2484</t>
  </si>
  <si>
    <t>Máy vi tính chuyên dùng</t>
  </si>
  <si>
    <t>M2634</t>
  </si>
  <si>
    <t>Máy xác định độ thấm nước của bê tông kiểu C430 (hoặc C431) của hãng Matest (Italia)</t>
  </si>
  <si>
    <t>M1485</t>
  </si>
  <si>
    <t>M2970</t>
  </si>
  <si>
    <t>M3970</t>
  </si>
  <si>
    <t>M2971</t>
  </si>
  <si>
    <t>M7014</t>
  </si>
  <si>
    <t>Nồi hấp áp suất cáo (Autoclave)</t>
  </si>
  <si>
    <t>M2691</t>
  </si>
  <si>
    <t>M1690</t>
  </si>
  <si>
    <t>M1738</t>
  </si>
  <si>
    <t>Tenxomet</t>
  </si>
  <si>
    <t>M2050</t>
  </si>
  <si>
    <t>Thiết bị Autoclave</t>
  </si>
  <si>
    <t>M1744</t>
  </si>
  <si>
    <t>M7069</t>
  </si>
  <si>
    <t>M7708</t>
  </si>
  <si>
    <t>M7030</t>
  </si>
  <si>
    <t>M7038</t>
  </si>
  <si>
    <t>Thiết bị đo độ côn lún</t>
  </si>
  <si>
    <t>M7045</t>
  </si>
  <si>
    <t>M7053</t>
  </si>
  <si>
    <t>M7051</t>
  </si>
  <si>
    <t>M2074</t>
  </si>
  <si>
    <t>M7074</t>
  </si>
  <si>
    <t>M7018</t>
  </si>
  <si>
    <t>M7006</t>
  </si>
  <si>
    <t>M7003</t>
  </si>
  <si>
    <t>M1749</t>
  </si>
  <si>
    <t>M7033</t>
  </si>
  <si>
    <t>M7035</t>
  </si>
  <si>
    <t>M7001</t>
  </si>
  <si>
    <t>M7022</t>
  </si>
  <si>
    <t>M7023</t>
  </si>
  <si>
    <t>M1764</t>
  </si>
  <si>
    <t>M7017</t>
  </si>
  <si>
    <t>Thiết bị thử va đập phản hổi</t>
  </si>
  <si>
    <t>M2040</t>
  </si>
  <si>
    <t>Thiết bị Wheel tracking</t>
  </si>
  <si>
    <t>M7146</t>
  </si>
  <si>
    <t>M7145</t>
  </si>
  <si>
    <t>M1825</t>
  </si>
  <si>
    <t>M7059</t>
  </si>
  <si>
    <t>M1826</t>
  </si>
  <si>
    <t>M7701</t>
  </si>
  <si>
    <t>M1827</t>
  </si>
  <si>
    <t>M7725</t>
  </si>
  <si>
    <t>M7061</t>
  </si>
  <si>
    <t>M1856</t>
  </si>
  <si>
    <t>M0134</t>
  </si>
  <si>
    <t>Cần cẩu 5T</t>
  </si>
  <si>
    <t>LĐM</t>
  </si>
  <si>
    <t>M0182</t>
  </si>
  <si>
    <t>Cần cẩu 15T</t>
  </si>
  <si>
    <t>M0127</t>
  </si>
  <si>
    <t>Cần cẩu 20T</t>
  </si>
  <si>
    <t>M01341</t>
  </si>
  <si>
    <t>Cần cẩu 50T</t>
  </si>
  <si>
    <t>M2220</t>
  </si>
  <si>
    <t>Cần cẩu 150T</t>
  </si>
  <si>
    <t>M3181</t>
  </si>
  <si>
    <t>Cần cẩu 180T</t>
  </si>
  <si>
    <t>M2222</t>
  </si>
  <si>
    <t>Cần cẩu 200T</t>
  </si>
  <si>
    <t>M0212</t>
  </si>
  <si>
    <t>Cần cẩu bánh hơi 65T</t>
  </si>
  <si>
    <t>M0215</t>
  </si>
  <si>
    <t>Cần cẩu bánh hơi 90T</t>
  </si>
  <si>
    <t>M0196</t>
  </si>
  <si>
    <t>Cần cẩu bánh hơi 100T</t>
  </si>
  <si>
    <t>M2252</t>
  </si>
  <si>
    <t>Cần cẩu bánh hơi 125T</t>
  </si>
  <si>
    <t>M0223</t>
  </si>
  <si>
    <t>Cần cẩu bánh xích 250T</t>
  </si>
  <si>
    <t>M0228</t>
  </si>
  <si>
    <t>Cần cẩu bánh xích 500T</t>
  </si>
  <si>
    <t>M0156</t>
  </si>
  <si>
    <t>Cần cẩu nổi 50T</t>
  </si>
  <si>
    <t>M0154</t>
  </si>
  <si>
    <t>Cần cẩu nổi 100T</t>
  </si>
  <si>
    <t>M01651</t>
  </si>
  <si>
    <t>Cần cẩu tháp 50T</t>
  </si>
  <si>
    <t>M0292</t>
  </si>
  <si>
    <t>Cẩu long môn 30T</t>
  </si>
  <si>
    <t>M0308A</t>
  </si>
  <si>
    <t>Cầu trục 20T</t>
  </si>
  <si>
    <t>M0310</t>
  </si>
  <si>
    <t>Cầu trục 50T</t>
  </si>
  <si>
    <t>M0312A</t>
  </si>
  <si>
    <t>Cầu trục 70T</t>
  </si>
  <si>
    <t>M0312</t>
  </si>
  <si>
    <t>Cầu trục 75T</t>
  </si>
  <si>
    <t>M0302A</t>
  </si>
  <si>
    <t>Cầu trục 100T</t>
  </si>
  <si>
    <t>M0303A</t>
  </si>
  <si>
    <t>Cầu trục 150T</t>
  </si>
  <si>
    <t>M0307</t>
  </si>
  <si>
    <t>Cầu trục 250T</t>
  </si>
  <si>
    <t>M0301A</t>
  </si>
  <si>
    <t>Cầu trục 350T</t>
  </si>
  <si>
    <t>M0319</t>
  </si>
  <si>
    <t>Cổng trục 10T</t>
  </si>
  <si>
    <t>M0320</t>
  </si>
  <si>
    <t>Cổng trục 20T</t>
  </si>
  <si>
    <t>M0323</t>
  </si>
  <si>
    <t>Cổng trục 50T</t>
  </si>
  <si>
    <t>M0394</t>
  </si>
  <si>
    <t>Kích rút</t>
  </si>
  <si>
    <t>M0402</t>
  </si>
  <si>
    <t>Kích thủy lực 100T</t>
  </si>
  <si>
    <t>M0443</t>
  </si>
  <si>
    <t>Máy bơm áp lực cao</t>
  </si>
  <si>
    <t>M0605</t>
  </si>
  <si>
    <t>Máy chổi sắt cầm tay</t>
  </si>
  <si>
    <t>M0609</t>
  </si>
  <si>
    <t>Máy chụp X quang</t>
  </si>
  <si>
    <t>M0620</t>
  </si>
  <si>
    <t>Máy cưa kim loại 1,7kw</t>
  </si>
  <si>
    <t>M0685</t>
  </si>
  <si>
    <t>Máy dán băng tải</t>
  </si>
  <si>
    <t>M0840</t>
  </si>
  <si>
    <t>Máy dò siêu âm</t>
  </si>
  <si>
    <t>M0911</t>
  </si>
  <si>
    <t>Máy gấp mép</t>
  </si>
  <si>
    <t>M0928</t>
  </si>
  <si>
    <t>Máy hàn điện 50kW</t>
  </si>
  <si>
    <t>M0941</t>
  </si>
  <si>
    <t>Máy hàn hơi công suất 1000l/h</t>
  </si>
  <si>
    <t>M0958</t>
  </si>
  <si>
    <t>Máy hàn TIG</t>
  </si>
  <si>
    <t>M0983</t>
  </si>
  <si>
    <t>Máy kéo 255CV + rơ moóc 21T (1260x1,55)</t>
  </si>
  <si>
    <t>M1074</t>
  </si>
  <si>
    <t>Máy khoan điện cầm tay 0,62kW</t>
  </si>
  <si>
    <t>M1106</t>
  </si>
  <si>
    <t>M1111</t>
  </si>
  <si>
    <t>Máy khoan sắt cầm tay 1,7kW</t>
  </si>
  <si>
    <t>M1138</t>
  </si>
  <si>
    <t>Máy khuấy sơn</t>
  </si>
  <si>
    <t>M1173</t>
  </si>
  <si>
    <t>Máy mài chổi sắt</t>
  </si>
  <si>
    <t>M1186</t>
  </si>
  <si>
    <t>Máy nâng TO - 12 - 24</t>
  </si>
  <si>
    <t>M1332</t>
  </si>
  <si>
    <t>M1337</t>
  </si>
  <si>
    <t>Máy phun sơn 400m2/h</t>
  </si>
  <si>
    <t>M2368</t>
  </si>
  <si>
    <t>Máy sấy 2kW</t>
  </si>
  <si>
    <t>M13701</t>
  </si>
  <si>
    <t>Máy siêu âm</t>
  </si>
  <si>
    <t>M1401</t>
  </si>
  <si>
    <t>Máy tiện 4,5kW</t>
  </si>
  <si>
    <t>M1450</t>
  </si>
  <si>
    <t>Máy ủi 100CV</t>
  </si>
  <si>
    <t>M1473</t>
  </si>
  <si>
    <t>Máy uốn ống 2000W</t>
  </si>
  <si>
    <t>M1537</t>
  </si>
  <si>
    <t>Moóc kéo 60 tấn</t>
  </si>
  <si>
    <t>M1627</t>
  </si>
  <si>
    <t>Ô tô vận tải thùng 5T</t>
  </si>
  <si>
    <t>M2635</t>
  </si>
  <si>
    <t>Pa lăng (tời) 1T</t>
  </si>
  <si>
    <t>M1634</t>
  </si>
  <si>
    <t>Pa lăng 1T</t>
  </si>
  <si>
    <t>M1635</t>
  </si>
  <si>
    <t>Pa lăng 20T</t>
  </si>
  <si>
    <t>M1660</t>
  </si>
  <si>
    <t>Quạt thông gió 7,5kW</t>
  </si>
  <si>
    <t>M1664</t>
  </si>
  <si>
    <t>Rơ mooc 15T</t>
  </si>
  <si>
    <t>M6761</t>
  </si>
  <si>
    <t>Sà lan 100T</t>
  </si>
  <si>
    <t>M2216</t>
  </si>
  <si>
    <t>Thiết bị phun bi</t>
  </si>
  <si>
    <t>M1771</t>
  </si>
  <si>
    <t>Tời điện 0,5T</t>
  </si>
  <si>
    <t>M1775</t>
  </si>
  <si>
    <t>Tời điện 1T</t>
  </si>
  <si>
    <t>M1782</t>
  </si>
  <si>
    <t>Tời điện 7,5T</t>
  </si>
  <si>
    <t>M1773</t>
  </si>
  <si>
    <t>Tời điện 10T</t>
  </si>
  <si>
    <t>M1774</t>
  </si>
  <si>
    <t>Tời điện 15T</t>
  </si>
  <si>
    <t>M1880</t>
  </si>
  <si>
    <t>Xe nâng 2T</t>
  </si>
  <si>
    <t>Máy trưởng 1,5/2 (biển)</t>
  </si>
  <si>
    <t>Máy trưởng 1,5/2 (sông)</t>
  </si>
  <si>
    <t>Biển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</si>
</sst>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##,###,###,##0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vertAlign val="superscript"/>
      <sz val="1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vertAlign val="superscript"/>
      <sz val="10"/>
      <color rgb="FFFF0000"/>
      <name val="Cambria"/>
      <family val="1"/>
      <scheme val="major"/>
    </font>
    <font>
      <sz val="14"/>
      <name val="Times New Roman"/>
      <family val="1"/>
    </font>
    <font>
      <i/>
      <sz val="14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8" fillId="0" borderId="0"/>
  </cellStyleXfs>
  <cellXfs count="230"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1" fontId="10" fillId="0" borderId="4" xfId="0" applyNumberFormat="1" applyFont="1" applyBorder="1" applyAlignment="1">
      <alignment vertical="top" wrapText="1"/>
    </xf>
    <xf numFmtId="1" fontId="10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64" fontId="10" fillId="0" borderId="4" xfId="0" applyNumberFormat="1" applyFont="1" applyBorder="1" applyAlignment="1">
      <alignment horizontal="center" vertical="top" wrapText="1"/>
    </xf>
    <xf numFmtId="3" fontId="10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vertical="top" wrapText="1"/>
    </xf>
    <xf numFmtId="1" fontId="10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1" fontId="14" fillId="0" borderId="6" xfId="0" applyNumberFormat="1" applyFont="1" applyBorder="1" applyAlignment="1">
      <alignment vertical="top" wrapText="1"/>
    </xf>
    <xf numFmtId="1" fontId="14" fillId="0" borderId="6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top" wrapText="1"/>
    </xf>
    <xf numFmtId="2" fontId="14" fillId="0" borderId="4" xfId="0" applyNumberFormat="1" applyFont="1" applyBorder="1" applyAlignment="1">
      <alignment horizontal="center" vertical="top" wrapText="1"/>
    </xf>
    <xf numFmtId="3" fontId="14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center" vertical="top"/>
    </xf>
    <xf numFmtId="1" fontId="14" fillId="0" borderId="4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1" fontId="14" fillId="0" borderId="5" xfId="0" applyNumberFormat="1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3" fontId="14" fillId="0" borderId="5" xfId="0" applyNumberFormat="1" applyFont="1" applyBorder="1" applyAlignment="1">
      <alignment vertical="top" wrapText="1"/>
    </xf>
    <xf numFmtId="165" fontId="14" fillId="0" borderId="0" xfId="3" applyNumberFormat="1" applyFont="1" applyFill="1" applyBorder="1" applyAlignment="1">
      <alignment horizontal="center" vertical="top"/>
    </xf>
    <xf numFmtId="165" fontId="16" fillId="0" borderId="2" xfId="3" applyNumberFormat="1" applyFont="1" applyFill="1" applyBorder="1" applyAlignment="1">
      <alignment horizontal="center" vertical="top" wrapText="1"/>
    </xf>
    <xf numFmtId="165" fontId="16" fillId="0" borderId="3" xfId="3" applyNumberFormat="1" applyFont="1" applyFill="1" applyBorder="1" applyAlignment="1">
      <alignment horizontal="center" vertical="top" wrapText="1"/>
    </xf>
    <xf numFmtId="165" fontId="14" fillId="0" borderId="6" xfId="3" applyNumberFormat="1" applyFont="1" applyFill="1" applyBorder="1" applyAlignment="1">
      <alignment horizontal="center" vertical="top" wrapText="1"/>
    </xf>
    <xf numFmtId="165" fontId="14" fillId="0" borderId="4" xfId="3" applyNumberFormat="1" applyFont="1" applyFill="1" applyBorder="1" applyAlignment="1">
      <alignment horizontal="center" vertical="top" wrapText="1"/>
    </xf>
    <xf numFmtId="165" fontId="17" fillId="0" borderId="4" xfId="3" applyNumberFormat="1" applyFont="1" applyFill="1" applyBorder="1" applyAlignment="1">
      <alignment horizontal="center" vertical="top" wrapText="1"/>
    </xf>
    <xf numFmtId="165" fontId="14" fillId="0" borderId="9" xfId="3" applyNumberFormat="1" applyFont="1" applyFill="1" applyBorder="1" applyAlignment="1">
      <alignment horizontal="left" vertical="top"/>
    </xf>
    <xf numFmtId="165" fontId="14" fillId="0" borderId="10" xfId="3" applyNumberFormat="1" applyFont="1" applyFill="1" applyBorder="1" applyAlignment="1">
      <alignment horizontal="left" vertical="top"/>
    </xf>
    <xf numFmtId="0" fontId="14" fillId="0" borderId="9" xfId="0" applyFont="1" applyBorder="1" applyAlignment="1">
      <alignment horizontal="center" vertical="top"/>
    </xf>
    <xf numFmtId="165" fontId="14" fillId="0" borderId="9" xfId="3" applyNumberFormat="1" applyFont="1" applyFill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165" fontId="14" fillId="0" borderId="10" xfId="3" applyNumberFormat="1" applyFont="1" applyFill="1" applyBorder="1" applyAlignment="1">
      <alignment horizontal="center" vertical="top"/>
    </xf>
    <xf numFmtId="1" fontId="14" fillId="0" borderId="10" xfId="0" applyNumberFormat="1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left" vertical="top" wrapText="1"/>
    </xf>
    <xf numFmtId="1" fontId="14" fillId="3" borderId="4" xfId="0" applyNumberFormat="1" applyFont="1" applyFill="1" applyBorder="1" applyAlignment="1">
      <alignment horizontal="center" vertical="top" wrapText="1"/>
    </xf>
    <xf numFmtId="164" fontId="14" fillId="3" borderId="4" xfId="0" applyNumberFormat="1" applyFont="1" applyFill="1" applyBorder="1" applyAlignment="1">
      <alignment horizontal="center" vertical="top" wrapText="1"/>
    </xf>
    <xf numFmtId="2" fontId="14" fillId="3" borderId="4" xfId="0" applyNumberFormat="1" applyFont="1" applyFill="1" applyBorder="1" applyAlignment="1">
      <alignment horizontal="center" vertical="top" wrapText="1"/>
    </xf>
    <xf numFmtId="165" fontId="17" fillId="3" borderId="4" xfId="3" applyNumberFormat="1" applyFont="1" applyFill="1" applyBorder="1" applyAlignment="1">
      <alignment horizontal="center" vertical="top" wrapText="1"/>
    </xf>
    <xf numFmtId="3" fontId="14" fillId="3" borderId="4" xfId="0" applyNumberFormat="1" applyFont="1" applyFill="1" applyBorder="1" applyAlignment="1">
      <alignment vertical="top" wrapText="1"/>
    </xf>
    <xf numFmtId="0" fontId="14" fillId="3" borderId="0" xfId="0" applyFont="1" applyFill="1" applyAlignment="1">
      <alignment horizontal="left" vertical="top"/>
    </xf>
    <xf numFmtId="0" fontId="14" fillId="3" borderId="10" xfId="0" applyFont="1" applyFill="1" applyBorder="1" applyAlignment="1">
      <alignment horizontal="center" vertical="top"/>
    </xf>
    <xf numFmtId="1" fontId="14" fillId="3" borderId="10" xfId="0" applyNumberFormat="1" applyFont="1" applyFill="1" applyBorder="1" applyAlignment="1">
      <alignment horizontal="center" vertical="top"/>
    </xf>
    <xf numFmtId="165" fontId="14" fillId="0" borderId="0" xfId="3" applyNumberFormat="1" applyFont="1" applyFill="1" applyBorder="1" applyAlignment="1">
      <alignment horizontal="left" vertical="top"/>
    </xf>
    <xf numFmtId="165" fontId="14" fillId="3" borderId="10" xfId="3" applyNumberFormat="1" applyFont="1" applyFill="1" applyBorder="1" applyAlignment="1">
      <alignment horizontal="left" vertical="top"/>
    </xf>
    <xf numFmtId="0" fontId="21" fillId="0" borderId="0" xfId="5" applyFont="1"/>
    <xf numFmtId="0" fontId="21" fillId="0" borderId="10" xfId="5" applyFont="1" applyBorder="1"/>
    <xf numFmtId="0" fontId="21" fillId="0" borderId="10" xfId="5" applyFont="1" applyBorder="1" applyAlignment="1">
      <alignment horizontal="center"/>
    </xf>
    <xf numFmtId="165" fontId="21" fillId="0" borderId="10" xfId="6" applyNumberFormat="1" applyFont="1" applyBorder="1"/>
    <xf numFmtId="0" fontId="23" fillId="0" borderId="10" xfId="5" applyFont="1" applyBorder="1"/>
    <xf numFmtId="0" fontId="23" fillId="0" borderId="10" xfId="5" applyFont="1" applyBorder="1" applyAlignment="1">
      <alignment horizontal="center"/>
    </xf>
    <xf numFmtId="165" fontId="23" fillId="0" borderId="10" xfId="6" applyNumberFormat="1" applyFont="1" applyBorder="1"/>
    <xf numFmtId="0" fontId="23" fillId="0" borderId="0" xfId="5" applyFont="1"/>
    <xf numFmtId="0" fontId="21" fillId="0" borderId="10" xfId="5" applyFont="1" applyBorder="1" applyAlignment="1">
      <alignment horizontal="left"/>
    </xf>
    <xf numFmtId="0" fontId="23" fillId="0" borderId="10" xfId="5" applyFont="1" applyBorder="1" applyAlignment="1">
      <alignment horizontal="left"/>
    </xf>
    <xf numFmtId="0" fontId="21" fillId="0" borderId="0" xfId="5" applyFont="1" applyAlignment="1">
      <alignment horizontal="center"/>
    </xf>
    <xf numFmtId="165" fontId="21" fillId="0" borderId="0" xfId="6" applyNumberFormat="1" applyFont="1"/>
    <xf numFmtId="0" fontId="14" fillId="0" borderId="12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6" fillId="2" borderId="12" xfId="4" applyBorder="1" applyAlignment="1">
      <alignment horizontal="center" vertical="top"/>
    </xf>
    <xf numFmtId="0" fontId="6" fillId="2" borderId="10" xfId="4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 wrapText="1"/>
    </xf>
    <xf numFmtId="0" fontId="21" fillId="0" borderId="10" xfId="7" applyFont="1" applyBorder="1" applyAlignment="1">
      <alignment horizontal="center"/>
    </xf>
    <xf numFmtId="0" fontId="23" fillId="0" borderId="10" xfId="7" applyFont="1" applyBorder="1"/>
    <xf numFmtId="0" fontId="23" fillId="0" borderId="10" xfId="7" applyFont="1" applyBorder="1" applyAlignment="1">
      <alignment horizontal="center"/>
    </xf>
    <xf numFmtId="165" fontId="21" fillId="0" borderId="10" xfId="3" applyNumberFormat="1" applyFont="1" applyBorder="1" applyAlignment="1">
      <alignment horizontal="center"/>
    </xf>
    <xf numFmtId="165" fontId="23" fillId="0" borderId="10" xfId="3" applyNumberFormat="1" applyFont="1" applyBorder="1" applyAlignment="1">
      <alignment horizontal="center"/>
    </xf>
    <xf numFmtId="165" fontId="21" fillId="0" borderId="0" xfId="3" applyNumberFormat="1" applyFont="1" applyAlignment="1">
      <alignment horizontal="center"/>
    </xf>
    <xf numFmtId="0" fontId="21" fillId="0" borderId="7" xfId="5" applyFont="1" applyBorder="1" applyAlignment="1">
      <alignment horizontal="center"/>
    </xf>
    <xf numFmtId="0" fontId="21" fillId="0" borderId="9" xfId="5" applyFont="1" applyBorder="1" applyAlignment="1">
      <alignment horizontal="center"/>
    </xf>
    <xf numFmtId="0" fontId="21" fillId="0" borderId="9" xfId="7" applyFont="1" applyBorder="1" applyAlignment="1">
      <alignment horizontal="center"/>
    </xf>
    <xf numFmtId="0" fontId="21" fillId="0" borderId="9" xfId="7" applyFont="1" applyBorder="1" applyAlignment="1">
      <alignment horizontal="center" wrapText="1"/>
    </xf>
    <xf numFmtId="165" fontId="21" fillId="0" borderId="9" xfId="6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wrapText="1"/>
    </xf>
    <xf numFmtId="0" fontId="23" fillId="0" borderId="10" xfId="0" applyFont="1" applyBorder="1"/>
    <xf numFmtId="0" fontId="23" fillId="0" borderId="10" xfId="0" applyFont="1" applyBorder="1" applyAlignment="1">
      <alignment horizontal="left"/>
    </xf>
    <xf numFmtId="0" fontId="21" fillId="0" borderId="11" xfId="5" applyFont="1" applyBorder="1"/>
    <xf numFmtId="0" fontId="21" fillId="0" borderId="11" xfId="5" applyFont="1" applyBorder="1" applyAlignment="1">
      <alignment horizontal="left"/>
    </xf>
    <xf numFmtId="0" fontId="21" fillId="0" borderId="11" xfId="5" applyFont="1" applyBorder="1" applyAlignment="1">
      <alignment horizontal="center"/>
    </xf>
    <xf numFmtId="165" fontId="21" fillId="0" borderId="11" xfId="3" applyNumberFormat="1" applyFont="1" applyBorder="1" applyAlignment="1">
      <alignment horizontal="center"/>
    </xf>
    <xf numFmtId="165" fontId="21" fillId="0" borderId="11" xfId="6" applyNumberFormat="1" applyFont="1" applyBorder="1"/>
    <xf numFmtId="0" fontId="21" fillId="0" borderId="9" xfId="5" applyFont="1" applyBorder="1"/>
    <xf numFmtId="0" fontId="21" fillId="0" borderId="9" xfId="5" applyFont="1" applyBorder="1" applyAlignment="1">
      <alignment horizontal="left"/>
    </xf>
    <xf numFmtId="165" fontId="21" fillId="0" borderId="9" xfId="3" applyNumberFormat="1" applyFont="1" applyBorder="1" applyAlignment="1">
      <alignment horizontal="center"/>
    </xf>
    <xf numFmtId="165" fontId="21" fillId="0" borderId="9" xfId="6" applyNumberFormat="1" applyFont="1" applyBorder="1"/>
    <xf numFmtId="0" fontId="21" fillId="0" borderId="11" xfId="7" applyFont="1" applyBorder="1" applyAlignment="1">
      <alignment horizontal="center"/>
    </xf>
    <xf numFmtId="0" fontId="21" fillId="0" borderId="9" xfId="0" applyFont="1" applyBorder="1"/>
    <xf numFmtId="0" fontId="21" fillId="0" borderId="9" xfId="0" applyFont="1" applyBorder="1" applyAlignment="1">
      <alignment horizontal="left"/>
    </xf>
    <xf numFmtId="0" fontId="21" fillId="0" borderId="11" xfId="0" applyFont="1" applyBorder="1"/>
    <xf numFmtId="0" fontId="21" fillId="0" borderId="11" xfId="0" applyFont="1" applyBorder="1" applyAlignment="1">
      <alignment horizontal="left"/>
    </xf>
    <xf numFmtId="0" fontId="21" fillId="4" borderId="9" xfId="0" applyFont="1" applyFill="1" applyBorder="1"/>
    <xf numFmtId="0" fontId="21" fillId="4" borderId="9" xfId="0" applyFont="1" applyFill="1" applyBorder="1" applyAlignment="1">
      <alignment horizontal="left"/>
    </xf>
    <xf numFmtId="0" fontId="21" fillId="4" borderId="9" xfId="5" applyFont="1" applyFill="1" applyBorder="1" applyAlignment="1">
      <alignment horizontal="center"/>
    </xf>
    <xf numFmtId="165" fontId="21" fillId="4" borderId="9" xfId="3" applyNumberFormat="1" applyFont="1" applyFill="1" applyBorder="1" applyAlignment="1">
      <alignment horizontal="center"/>
    </xf>
    <xf numFmtId="0" fontId="23" fillId="4" borderId="10" xfId="0" applyFont="1" applyFill="1" applyBorder="1"/>
    <xf numFmtId="0" fontId="23" fillId="4" borderId="10" xfId="0" applyFont="1" applyFill="1" applyBorder="1" applyAlignment="1">
      <alignment horizontal="left"/>
    </xf>
    <xf numFmtId="0" fontId="21" fillId="4" borderId="11" xfId="0" applyFont="1" applyFill="1" applyBorder="1"/>
    <xf numFmtId="0" fontId="21" fillId="4" borderId="11" xfId="0" applyFont="1" applyFill="1" applyBorder="1" applyAlignment="1">
      <alignment horizontal="left"/>
    </xf>
    <xf numFmtId="0" fontId="21" fillId="4" borderId="11" xfId="5" applyFont="1" applyFill="1" applyBorder="1" applyAlignment="1">
      <alignment horizontal="center"/>
    </xf>
    <xf numFmtId="165" fontId="21" fillId="4" borderId="11" xfId="3" applyNumberFormat="1" applyFont="1" applyFill="1" applyBorder="1" applyAlignment="1">
      <alignment horizontal="center"/>
    </xf>
    <xf numFmtId="0" fontId="21" fillId="4" borderId="0" xfId="5" applyFont="1" applyFill="1"/>
    <xf numFmtId="165" fontId="23" fillId="4" borderId="10" xfId="3" applyNumberFormat="1" applyFont="1" applyFill="1" applyBorder="1" applyAlignment="1">
      <alignment horizontal="center"/>
    </xf>
    <xf numFmtId="0" fontId="23" fillId="4" borderId="10" xfId="5" applyFont="1" applyFill="1" applyBorder="1" applyAlignment="1">
      <alignment horizontal="center"/>
    </xf>
    <xf numFmtId="0" fontId="23" fillId="4" borderId="0" xfId="5" applyFont="1" applyFill="1"/>
    <xf numFmtId="0" fontId="3" fillId="0" borderId="9" xfId="11" applyBorder="1"/>
    <xf numFmtId="0" fontId="3" fillId="0" borderId="9" xfId="11" applyBorder="1" applyAlignment="1">
      <alignment horizontal="center"/>
    </xf>
    <xf numFmtId="0" fontId="26" fillId="0" borderId="19" xfId="11" applyFont="1" applyBorder="1"/>
    <xf numFmtId="0" fontId="3" fillId="0" borderId="19" xfId="11" applyBorder="1"/>
    <xf numFmtId="0" fontId="3" fillId="0" borderId="0" xfId="11"/>
    <xf numFmtId="0" fontId="3" fillId="0" borderId="10" xfId="11" applyBorder="1" applyAlignment="1">
      <alignment horizontal="center"/>
    </xf>
    <xf numFmtId="0" fontId="3" fillId="0" borderId="10" xfId="11" quotePrefix="1" applyBorder="1"/>
    <xf numFmtId="0" fontId="3" fillId="0" borderId="10" xfId="11" applyBorder="1"/>
    <xf numFmtId="166" fontId="3" fillId="0" borderId="10" xfId="11" applyNumberFormat="1" applyBorder="1"/>
    <xf numFmtId="0" fontId="26" fillId="0" borderId="0" xfId="11" applyFont="1"/>
    <xf numFmtId="0" fontId="24" fillId="0" borderId="10" xfId="11" applyFont="1" applyBorder="1" applyAlignment="1">
      <alignment horizontal="center"/>
    </xf>
    <xf numFmtId="0" fontId="15" fillId="0" borderId="4" xfId="11" applyFont="1" applyBorder="1" applyAlignment="1">
      <alignment vertical="top" wrapText="1"/>
    </xf>
    <xf numFmtId="0" fontId="24" fillId="0" borderId="0" xfId="11" applyFont="1"/>
    <xf numFmtId="0" fontId="27" fillId="0" borderId="10" xfId="11" applyFont="1" applyBorder="1" applyAlignment="1">
      <alignment horizontal="center"/>
    </xf>
    <xf numFmtId="0" fontId="27" fillId="0" borderId="10" xfId="11" quotePrefix="1" applyFont="1" applyBorder="1"/>
    <xf numFmtId="0" fontId="27" fillId="0" borderId="10" xfId="11" applyFont="1" applyBorder="1"/>
    <xf numFmtId="0" fontId="27" fillId="0" borderId="0" xfId="11" applyFont="1"/>
    <xf numFmtId="0" fontId="25" fillId="0" borderId="10" xfId="11" applyFont="1" applyBorder="1" applyAlignment="1">
      <alignment horizontal="center"/>
    </xf>
    <xf numFmtId="43" fontId="3" fillId="0" borderId="0" xfId="12" applyFont="1"/>
    <xf numFmtId="0" fontId="26" fillId="0" borderId="10" xfId="11" applyFont="1" applyBorder="1" applyAlignment="1">
      <alignment horizontal="center"/>
    </xf>
    <xf numFmtId="0" fontId="26" fillId="0" borderId="10" xfId="11" quotePrefix="1" applyFont="1" applyBorder="1"/>
    <xf numFmtId="0" fontId="26" fillId="0" borderId="10" xfId="11" applyFont="1" applyBorder="1"/>
    <xf numFmtId="0" fontId="3" fillId="0" borderId="11" xfId="11" applyBorder="1" applyAlignment="1">
      <alignment horizontal="center"/>
    </xf>
    <xf numFmtId="0" fontId="24" fillId="0" borderId="11" xfId="11" applyFont="1" applyBorder="1" applyAlignment="1">
      <alignment horizontal="center"/>
    </xf>
    <xf numFmtId="0" fontId="3" fillId="0" borderId="11" xfId="11" quotePrefix="1" applyBorder="1"/>
    <xf numFmtId="0" fontId="3" fillId="0" borderId="11" xfId="11" applyBorder="1"/>
    <xf numFmtId="166" fontId="3" fillId="0" borderId="11" xfId="11" applyNumberFormat="1" applyBorder="1"/>
    <xf numFmtId="0" fontId="3" fillId="0" borderId="0" xfId="11" applyAlignment="1">
      <alignment horizontal="center"/>
    </xf>
    <xf numFmtId="0" fontId="21" fillId="0" borderId="10" xfId="0" applyFont="1" applyBorder="1"/>
    <xf numFmtId="0" fontId="21" fillId="0" borderId="10" xfId="0" applyFont="1" applyBorder="1" applyAlignment="1">
      <alignment horizontal="left"/>
    </xf>
    <xf numFmtId="0" fontId="21" fillId="4" borderId="10" xfId="0" applyFont="1" applyFill="1" applyBorder="1"/>
    <xf numFmtId="0" fontId="21" fillId="4" borderId="10" xfId="0" applyFont="1" applyFill="1" applyBorder="1" applyAlignment="1">
      <alignment horizontal="left"/>
    </xf>
    <xf numFmtId="0" fontId="21" fillId="4" borderId="10" xfId="5" applyFont="1" applyFill="1" applyBorder="1" applyAlignment="1">
      <alignment horizontal="center"/>
    </xf>
    <xf numFmtId="165" fontId="21" fillId="4" borderId="10" xfId="3" applyNumberFormat="1" applyFont="1" applyFill="1" applyBorder="1" applyAlignment="1">
      <alignment horizontal="center"/>
    </xf>
    <xf numFmtId="0" fontId="1" fillId="0" borderId="0" xfId="11" applyFont="1"/>
    <xf numFmtId="0" fontId="14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21" fillId="0" borderId="0" xfId="5" applyFont="1" applyAlignment="1">
      <alignment horizontal="center"/>
    </xf>
    <xf numFmtId="165" fontId="21" fillId="0" borderId="0" xfId="5" applyNumberFormat="1" applyFont="1" applyAlignment="1">
      <alignment horizontal="center"/>
    </xf>
    <xf numFmtId="0" fontId="22" fillId="0" borderId="0" xfId="5" applyFont="1" applyAlignment="1">
      <alignment horizontal="center"/>
    </xf>
    <xf numFmtId="165" fontId="22" fillId="0" borderId="0" xfId="5" applyNumberFormat="1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</cellXfs>
  <cellStyles count="16">
    <cellStyle name="20% - Accent1" xfId="4" builtinId="30"/>
    <cellStyle name="Bình thường 2" xfId="1" xr:uid="{C614D19F-393B-4616-A6D1-B65F80253F29}"/>
    <cellStyle name="Bình thường 3" xfId="5" xr:uid="{169BDE80-E071-476B-8180-4799EB5AF955}"/>
    <cellStyle name="Bình thường 4" xfId="7" xr:uid="{535EFA36-8098-45D2-967B-DB78D1BE1C6E}"/>
    <cellStyle name="Bình thường 5" xfId="9" xr:uid="{5BCB3ED0-8497-44C3-84AA-D51028A3A414}"/>
    <cellStyle name="Bình thường 6" xfId="11" xr:uid="{10D37762-2C51-4B58-B39F-18FFD015E1A1}"/>
    <cellStyle name="Bình thường 7" xfId="13" xr:uid="{0EBA36CA-E387-4D5D-BC90-6BDF2631D2CB}"/>
    <cellStyle name="Comma" xfId="3" builtinId="3"/>
    <cellStyle name="Dấu phẩy 2" xfId="2" xr:uid="{4402FF58-4802-4FDE-8A82-D64F3ED6B8BC}"/>
    <cellStyle name="Dấu phẩy 3" xfId="6" xr:uid="{F2C9F468-5447-480D-B08A-F1124757F79B}"/>
    <cellStyle name="Dấu phẩy 4" xfId="8" xr:uid="{B001DFCC-4BAB-4D53-B71F-BD8F8743E479}"/>
    <cellStyle name="Dấu phẩy 5" xfId="10" xr:uid="{87273242-591E-47A7-91C7-0AD1B8DBB2BC}"/>
    <cellStyle name="Dấu phẩy 6" xfId="12" xr:uid="{7EAD5CC0-D9CA-494C-B798-08AC002F385E}"/>
    <cellStyle name="Dấu phẩy 7" xfId="14" xr:uid="{00DA17D6-C61C-4317-83AC-FB44A1371D3B}"/>
    <cellStyle name="Normal" xfId="0" builtinId="0"/>
    <cellStyle name="Normal 9" xfId="15" xr:uid="{D8F7757C-4BED-4082-A4CF-9CC6E0ED34F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3f6b57d19646761/LamSachDonGia/Data/Projects/C&#7847;n%20Th&#417;/2021/Ca%20may/2.3%20Gi&#225;%20ca%20m&#225;y%20-%20in%20SOc%20Tra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.CONG%20VIEC%20GXD\HOAN%20THANH\NAM_2020\DM_TT_10.2019_File%20tinh%20toan\1.GCMGXD_TT01-QD1134-mo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3f6b57d19646761/LamSachDonGia/Data/Projects/&#272;&#7883;nh%20M&#7913;c/2020/0%20-%20DGEs/New%20folder%20(33)/PCB40_30/May/2020_m&#7851;u%20gi&#225;%20th&#244;ng%20b&#225;o%20NC%5eJ%20M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Ts"/>
      <sheetName val="Bia"/>
      <sheetName val="Bia1"/>
      <sheetName val="TM"/>
      <sheetName val="Bao cao tham tra"/>
      <sheetName val="Tong hop kinh phi"/>
      <sheetName val="DMTL"/>
      <sheetName val="THCP tu van"/>
      <sheetName val="DT man-month"/>
      <sheetName val="Cp chuyen gia"/>
      <sheetName val="Tienluong"/>
      <sheetName val="CPK TV"/>
      <sheetName val="Tien do TV"/>
      <sheetName val="THCP khac"/>
      <sheetName val="THDT goi thau XD"/>
      <sheetName val="CP Du phong"/>
      <sheetName val="THCP xay dung"/>
      <sheetName val="Don gia tong hop"/>
      <sheetName val="Du toan XD"/>
      <sheetName val="Don gia XD"/>
      <sheetName val="TH vat tu XD"/>
      <sheetName val="Thong ke thep"/>
      <sheetName val="Gia vua XD"/>
      <sheetName val="Gia vat lieu HTXD"/>
      <sheetName val="Nhan cong XD"/>
      <sheetName val="Bia-GCM"/>
      <sheetName val="Thuyet Minh"/>
      <sheetName val="GCM XD IN"/>
      <sheetName val="GCM KS, TN IN"/>
      <sheetName val="Gia ca may XD"/>
      <sheetName val="Du thau XD"/>
      <sheetName val="Bia2"/>
      <sheetName val="THDT goi thau TB"/>
      <sheetName val="THCP thiet bi"/>
      <sheetName val="CP mua sam TB"/>
      <sheetName val="CP ban quyen CN"/>
      <sheetName val="CP dao tao"/>
      <sheetName val="CP chay thu TB"/>
      <sheetName val="CP Thi nghiem TB"/>
      <sheetName val="THCP Lap dat"/>
      <sheetName val="Du toan LD"/>
      <sheetName val="Don gia LD"/>
      <sheetName val="TH vat tu LD"/>
      <sheetName val="Gia vua LD"/>
      <sheetName val="Gia vat lieu HTLD"/>
      <sheetName val="Nhan cong LD"/>
      <sheetName val="Gia ca may LD"/>
      <sheetName val="Du thau LD"/>
      <sheetName val="Tho lai may_II "/>
      <sheetName val="Tho lai may_III "/>
      <sheetName val="Tho lai may IV"/>
    </sheetNames>
    <sheetDataSet>
      <sheetData sheetId="0">
        <row r="101">
          <cell r="C101">
            <v>0</v>
          </cell>
        </row>
      </sheetData>
      <sheetData sheetId="1">
        <row r="34">
          <cell r="N34">
            <v>13168</v>
          </cell>
        </row>
        <row r="35">
          <cell r="N35">
            <v>10754</v>
          </cell>
        </row>
        <row r="36">
          <cell r="N36">
            <v>1864.44</v>
          </cell>
        </row>
      </sheetData>
      <sheetData sheetId="2"/>
      <sheetData sheetId="3"/>
      <sheetData sheetId="4"/>
      <sheetData sheetId="5"/>
      <sheetData sheetId="6">
        <row r="8">
          <cell r="F8" t="e">
            <v>#REF!</v>
          </cell>
        </row>
        <row r="9">
          <cell r="F9" t="e">
            <v>#REF!</v>
          </cell>
        </row>
      </sheetData>
      <sheetData sheetId="7">
        <row r="4">
          <cell r="L4" t="e">
            <v>#REF!</v>
          </cell>
        </row>
        <row r="38">
          <cell r="Q38" t="e">
            <v>#REF!</v>
          </cell>
        </row>
        <row r="39">
          <cell r="Q39">
            <v>0</v>
          </cell>
        </row>
        <row r="40">
          <cell r="Q40">
            <v>0</v>
          </cell>
        </row>
        <row r="286">
          <cell r="AB286">
            <v>221250000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e">
            <v>#REF!</v>
          </cell>
        </row>
        <row r="13">
          <cell r="C13" t="e">
            <v>#REF!</v>
          </cell>
        </row>
        <row r="45">
          <cell r="D45" t="e">
            <v>#REF!</v>
          </cell>
        </row>
      </sheetData>
      <sheetData sheetId="17">
        <row r="10">
          <cell r="D10">
            <v>0</v>
          </cell>
        </row>
        <row r="12">
          <cell r="D12">
            <v>0</v>
          </cell>
        </row>
        <row r="15">
          <cell r="D15" t="e">
            <v>#REF!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F10" t="e">
            <v>#REF!</v>
          </cell>
        </row>
      </sheetData>
      <sheetData sheetId="34">
        <row r="6">
          <cell r="D6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10">
          <cell r="D10">
            <v>0</v>
          </cell>
        </row>
        <row r="12">
          <cell r="D12">
            <v>0</v>
          </cell>
        </row>
        <row r="25">
          <cell r="D25" t="e">
            <v>#REF!</v>
          </cell>
        </row>
        <row r="26">
          <cell r="D26" t="e">
            <v>#REF!</v>
          </cell>
        </row>
        <row r="27">
          <cell r="D27" t="e">
            <v>#REF!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"/>
      <sheetName val="Bia"/>
      <sheetName val="Thuyet Minh"/>
      <sheetName val="GCM IN"/>
      <sheetName val="Gia ca may"/>
      <sheetName val="Nhien lieu"/>
      <sheetName val="Sheet2"/>
      <sheetName val="Sheet2 (2)"/>
      <sheetName val="Nhan cong"/>
      <sheetName val="He so dieu chinh"/>
      <sheetName val="Calendar"/>
      <sheetName val="QCDutoanGXD"/>
      <sheetName val="Gia ca may (2)"/>
    </sheetNames>
    <sheetDataSet>
      <sheetData sheetId="0">
        <row r="4">
          <cell r="C4">
            <v>2350000</v>
          </cell>
        </row>
        <row r="5">
          <cell r="C5">
            <v>2350000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M35">
            <v>165404</v>
          </cell>
        </row>
        <row r="38">
          <cell r="M38">
            <v>195231</v>
          </cell>
        </row>
        <row r="42">
          <cell r="M42">
            <v>230481</v>
          </cell>
        </row>
        <row r="46">
          <cell r="M46">
            <v>272058</v>
          </cell>
        </row>
        <row r="49">
          <cell r="M49">
            <v>321769</v>
          </cell>
        </row>
        <row r="50">
          <cell r="M50">
            <v>379615</v>
          </cell>
        </row>
        <row r="100">
          <cell r="M100">
            <v>296462</v>
          </cell>
        </row>
        <row r="104">
          <cell r="M104">
            <v>422096</v>
          </cell>
        </row>
        <row r="110">
          <cell r="M110">
            <v>197038</v>
          </cell>
        </row>
        <row r="111">
          <cell r="M111">
            <v>232288</v>
          </cell>
        </row>
        <row r="112">
          <cell r="M112">
            <v>275673</v>
          </cell>
        </row>
        <row r="115">
          <cell r="M115">
            <v>197038</v>
          </cell>
        </row>
        <row r="116">
          <cell r="M116">
            <v>232288</v>
          </cell>
        </row>
        <row r="117">
          <cell r="M117">
            <v>275673</v>
          </cell>
        </row>
        <row r="120">
          <cell r="M120">
            <v>226865</v>
          </cell>
        </row>
        <row r="121">
          <cell r="M121">
            <v>265731</v>
          </cell>
        </row>
        <row r="122">
          <cell r="M122">
            <v>310923</v>
          </cell>
        </row>
        <row r="125">
          <cell r="M125">
            <v>226865</v>
          </cell>
        </row>
        <row r="127">
          <cell r="M127">
            <v>310923</v>
          </cell>
        </row>
        <row r="130">
          <cell r="M130">
            <v>270250</v>
          </cell>
        </row>
        <row r="132">
          <cell r="M132">
            <v>371481</v>
          </cell>
        </row>
        <row r="135">
          <cell r="M135">
            <v>270250</v>
          </cell>
        </row>
        <row r="137">
          <cell r="M137">
            <v>371481</v>
          </cell>
        </row>
        <row r="138">
          <cell r="M138">
            <v>435654</v>
          </cell>
        </row>
        <row r="146">
          <cell r="M146">
            <v>234096</v>
          </cell>
        </row>
        <row r="173">
          <cell r="M173">
            <v>197038</v>
          </cell>
        </row>
        <row r="174">
          <cell r="M174">
            <v>226865</v>
          </cell>
        </row>
        <row r="175">
          <cell r="M175">
            <v>255788</v>
          </cell>
        </row>
        <row r="178">
          <cell r="M178">
            <v>197038</v>
          </cell>
        </row>
        <row r="184">
          <cell r="M184">
            <v>212404</v>
          </cell>
        </row>
        <row r="185">
          <cell r="M185">
            <v>240423</v>
          </cell>
        </row>
        <row r="186">
          <cell r="M186">
            <v>270250</v>
          </cell>
        </row>
        <row r="205">
          <cell r="M205">
            <v>253981</v>
          </cell>
        </row>
        <row r="207">
          <cell r="M207">
            <v>337135</v>
          </cell>
        </row>
        <row r="208">
          <cell r="M208">
            <v>353404</v>
          </cell>
        </row>
        <row r="209">
          <cell r="M209">
            <v>374192</v>
          </cell>
        </row>
        <row r="210">
          <cell r="M210">
            <v>394077</v>
          </cell>
        </row>
        <row r="211">
          <cell r="M211">
            <v>423000</v>
          </cell>
        </row>
        <row r="212">
          <cell r="M212">
            <v>444692</v>
          </cell>
        </row>
        <row r="216">
          <cell r="M216">
            <v>286519</v>
          </cell>
        </row>
        <row r="218">
          <cell r="M218">
            <v>320865</v>
          </cell>
        </row>
        <row r="221">
          <cell r="M221">
            <v>394981</v>
          </cell>
        </row>
        <row r="225">
          <cell r="M225">
            <v>240423</v>
          </cell>
        </row>
        <row r="227">
          <cell r="M227">
            <v>264827</v>
          </cell>
        </row>
        <row r="246">
          <cell r="M246">
            <v>353404</v>
          </cell>
        </row>
        <row r="249">
          <cell r="M249">
            <v>394981</v>
          </cell>
        </row>
        <row r="253">
          <cell r="M253">
            <v>469096</v>
          </cell>
        </row>
        <row r="257">
          <cell r="M257">
            <v>376000</v>
          </cell>
        </row>
        <row r="258">
          <cell r="M258">
            <v>394981</v>
          </cell>
        </row>
        <row r="260">
          <cell r="M260">
            <v>458250</v>
          </cell>
        </row>
        <row r="264">
          <cell r="M264">
            <v>394077</v>
          </cell>
        </row>
        <row r="269">
          <cell r="M269">
            <v>388654</v>
          </cell>
        </row>
        <row r="271">
          <cell r="M271">
            <v>444692</v>
          </cell>
        </row>
        <row r="276">
          <cell r="M276">
            <v>353404</v>
          </cell>
        </row>
        <row r="278">
          <cell r="M278">
            <v>423000</v>
          </cell>
        </row>
        <row r="288">
          <cell r="M288">
            <v>212404</v>
          </cell>
        </row>
        <row r="289">
          <cell r="M289">
            <v>240423</v>
          </cell>
        </row>
        <row r="290">
          <cell r="M290">
            <v>270250</v>
          </cell>
        </row>
        <row r="293">
          <cell r="M293">
            <v>197038</v>
          </cell>
        </row>
        <row r="294">
          <cell r="M294">
            <v>226865</v>
          </cell>
        </row>
        <row r="295">
          <cell r="M295">
            <v>255788</v>
          </cell>
        </row>
        <row r="318">
          <cell r="M318">
            <v>519712</v>
          </cell>
        </row>
        <row r="323">
          <cell r="M323">
            <v>488981</v>
          </cell>
        </row>
        <row r="329">
          <cell r="M329">
            <v>444692</v>
          </cell>
        </row>
        <row r="332">
          <cell r="M332">
            <v>444692</v>
          </cell>
        </row>
        <row r="334">
          <cell r="M334">
            <v>469096</v>
          </cell>
        </row>
        <row r="340">
          <cell r="M340">
            <v>423000</v>
          </cell>
        </row>
        <row r="345">
          <cell r="M345">
            <v>394981</v>
          </cell>
        </row>
        <row r="360">
          <cell r="M360">
            <v>282000</v>
          </cell>
        </row>
        <row r="361">
          <cell r="M361">
            <v>337135</v>
          </cell>
        </row>
        <row r="365">
          <cell r="M365">
            <v>278385</v>
          </cell>
        </row>
        <row r="366">
          <cell r="M366">
            <v>337135</v>
          </cell>
        </row>
      </sheetData>
      <sheetData sheetId="9"/>
      <sheetData sheetId="10">
        <row r="2">
          <cell r="Z2">
            <v>2013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_TT13_2021"/>
      <sheetName val="NC_TT15_2019"/>
      <sheetName val="DanhMucNC"/>
      <sheetName val="MTC"/>
      <sheetName val="Ghi Chú"/>
      <sheetName val="NC (MienTay)"/>
      <sheetName val="M_CIDT"/>
      <sheetName val="M_DZ&amp;TBA"/>
      <sheetName val="TNĐ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Mã hiệu</v>
          </cell>
          <cell r="B1" t="str">
            <v>TT11&amp;TT02</v>
          </cell>
        </row>
        <row r="2">
          <cell r="A2" t="str">
            <v>M0041</v>
          </cell>
          <cell r="B2" t="str">
            <v>M102.1301</v>
          </cell>
        </row>
        <row r="3">
          <cell r="A3" t="str">
            <v>M00411</v>
          </cell>
          <cell r="B3" t="str">
            <v>M112.4702</v>
          </cell>
        </row>
        <row r="4">
          <cell r="A4" t="str">
            <v>M0061</v>
          </cell>
          <cell r="B4" t="str">
            <v>M112.4701</v>
          </cell>
        </row>
        <row r="5">
          <cell r="A5" t="str">
            <v>M04491</v>
          </cell>
          <cell r="B5" t="str">
            <v>M112.0401</v>
          </cell>
        </row>
        <row r="6">
          <cell r="A6" t="str">
            <v>M0070</v>
          </cell>
          <cell r="B6" t="str">
            <v>M112.2902</v>
          </cell>
        </row>
        <row r="7">
          <cell r="A7" t="str">
            <v>M0074</v>
          </cell>
          <cell r="B7" t="str">
            <v>M103.0201</v>
          </cell>
        </row>
        <row r="8">
          <cell r="A8" t="str">
            <v>M0075</v>
          </cell>
          <cell r="B8" t="str">
            <v>M103.0202</v>
          </cell>
        </row>
        <row r="9">
          <cell r="A9" t="str">
            <v>M0077</v>
          </cell>
          <cell r="B9" t="str">
            <v>M103.0203</v>
          </cell>
        </row>
        <row r="10">
          <cell r="A10" t="str">
            <v>M0078</v>
          </cell>
          <cell r="B10" t="str">
            <v>M103.0204</v>
          </cell>
        </row>
        <row r="11">
          <cell r="A11" t="str">
            <v>M00780</v>
          </cell>
          <cell r="B11" t="str">
            <v>M103.0205</v>
          </cell>
        </row>
        <row r="12">
          <cell r="A12" t="str">
            <v>M0104</v>
          </cell>
          <cell r="B12" t="str">
            <v>M103.0402</v>
          </cell>
        </row>
        <row r="13">
          <cell r="A13" t="str">
            <v>M0100</v>
          </cell>
          <cell r="B13" t="str">
            <v>M103.0403</v>
          </cell>
        </row>
        <row r="14">
          <cell r="A14" t="str">
            <v>M0102</v>
          </cell>
          <cell r="B14" t="str">
            <v>M103.0301</v>
          </cell>
        </row>
        <row r="15">
          <cell r="A15" t="str">
            <v>M0107</v>
          </cell>
          <cell r="B15" t="str">
            <v>M109.0501</v>
          </cell>
        </row>
        <row r="16">
          <cell r="A16" t="str">
            <v>M0112</v>
          </cell>
          <cell r="B16" t="str">
            <v>M109.0502</v>
          </cell>
        </row>
        <row r="17">
          <cell r="A17" t="str">
            <v>M0114</v>
          </cell>
          <cell r="B17" t="str">
            <v>M109.0503</v>
          </cell>
        </row>
        <row r="18">
          <cell r="A18" t="str">
            <v>M0116</v>
          </cell>
          <cell r="B18" t="str">
            <v>M109.0504</v>
          </cell>
        </row>
        <row r="19">
          <cell r="A19" t="str">
            <v>M0118</v>
          </cell>
          <cell r="B19" t="str">
            <v>M109.0505</v>
          </cell>
        </row>
        <row r="20">
          <cell r="A20" t="str">
            <v>M0109</v>
          </cell>
          <cell r="B20" t="str">
            <v>M109.0506</v>
          </cell>
        </row>
        <row r="21">
          <cell r="A21" t="str">
            <v>M0143</v>
          </cell>
          <cell r="B21" t="str">
            <v>M102.0201</v>
          </cell>
        </row>
        <row r="22">
          <cell r="A22" t="str">
            <v>M0201</v>
          </cell>
          <cell r="B22" t="str">
            <v>M102.0202</v>
          </cell>
        </row>
        <row r="23">
          <cell r="A23" t="str">
            <v>M0203</v>
          </cell>
          <cell r="B23" t="str">
            <v>M102.0203</v>
          </cell>
        </row>
        <row r="24">
          <cell r="A24" t="str">
            <v>M0207</v>
          </cell>
          <cell r="B24" t="str">
            <v>M102.0204</v>
          </cell>
        </row>
        <row r="25">
          <cell r="A25" t="str">
            <v>M0211</v>
          </cell>
          <cell r="B25" t="str">
            <v>M102.0205</v>
          </cell>
        </row>
        <row r="26">
          <cell r="A26" t="str">
            <v>M0212</v>
          </cell>
          <cell r="B26" t="str">
            <v>M102.0205</v>
          </cell>
        </row>
        <row r="27">
          <cell r="A27" t="str">
            <v>M3388</v>
          </cell>
          <cell r="B27" t="str">
            <v>M102.0206</v>
          </cell>
        </row>
        <row r="28">
          <cell r="A28" t="str">
            <v>M0215</v>
          </cell>
          <cell r="B28" t="str">
            <v>M102.0207</v>
          </cell>
        </row>
        <row r="29">
          <cell r="A29" t="str">
            <v>M0230</v>
          </cell>
          <cell r="B29" t="str">
            <v>M102.0301</v>
          </cell>
        </row>
        <row r="30">
          <cell r="A30" t="str">
            <v>M0217</v>
          </cell>
          <cell r="B30" t="str">
            <v>M102.0302</v>
          </cell>
        </row>
        <row r="31">
          <cell r="A31" t="str">
            <v>M0221</v>
          </cell>
          <cell r="B31" t="str">
            <v>M102.0303</v>
          </cell>
        </row>
        <row r="32">
          <cell r="A32" t="str">
            <v>M0224</v>
          </cell>
          <cell r="B32" t="str">
            <v>M102.0304</v>
          </cell>
        </row>
        <row r="33">
          <cell r="A33" t="str">
            <v>M0227</v>
          </cell>
          <cell r="B33" t="str">
            <v>M102.0306</v>
          </cell>
        </row>
        <row r="34">
          <cell r="A34" t="str">
            <v>M0229</v>
          </cell>
          <cell r="B34" t="str">
            <v>M102.0307</v>
          </cell>
        </row>
        <row r="35">
          <cell r="A35" t="str">
            <v>M02301</v>
          </cell>
        </row>
        <row r="36">
          <cell r="A36" t="str">
            <v>M0231</v>
          </cell>
          <cell r="B36" t="str">
            <v>M102.0308</v>
          </cell>
        </row>
        <row r="37">
          <cell r="A37" t="str">
            <v>M02311</v>
          </cell>
          <cell r="B37" t="str">
            <v>M102.0309</v>
          </cell>
        </row>
        <row r="38">
          <cell r="A38" t="str">
            <v>M0155</v>
          </cell>
          <cell r="B38" t="str">
            <v>M102.0501</v>
          </cell>
        </row>
        <row r="39">
          <cell r="A39" t="str">
            <v>M0259</v>
          </cell>
          <cell r="B39" t="str">
            <v>M102.0103</v>
          </cell>
        </row>
        <row r="40">
          <cell r="A40" t="str">
            <v>M0248</v>
          </cell>
          <cell r="B40" t="str">
            <v>M102.0106</v>
          </cell>
        </row>
        <row r="41">
          <cell r="A41" t="str">
            <v>M0251</v>
          </cell>
          <cell r="B41" t="str">
            <v>M102.0108</v>
          </cell>
        </row>
        <row r="42">
          <cell r="A42" t="str">
            <v>M0252</v>
          </cell>
          <cell r="B42" t="str">
            <v>M102.0109</v>
          </cell>
        </row>
        <row r="43">
          <cell r="A43" t="str">
            <v>M0131</v>
          </cell>
        </row>
        <row r="44">
          <cell r="A44" t="str">
            <v>M0285</v>
          </cell>
        </row>
        <row r="45">
          <cell r="A45" t="str">
            <v>M0255</v>
          </cell>
          <cell r="B45" t="str">
            <v>M102.0110</v>
          </cell>
        </row>
        <row r="46">
          <cell r="A46" t="str">
            <v>M0258</v>
          </cell>
          <cell r="B46" t="str">
            <v>M102.0111</v>
          </cell>
        </row>
        <row r="47">
          <cell r="A47" t="str">
            <v>M0266</v>
          </cell>
          <cell r="B47" t="str">
            <v>M102.0404</v>
          </cell>
        </row>
        <row r="48">
          <cell r="A48" t="str">
            <v>M02680</v>
          </cell>
          <cell r="B48" t="str">
            <v>M102.0406</v>
          </cell>
        </row>
        <row r="49">
          <cell r="A49" t="str">
            <v>M0271</v>
          </cell>
          <cell r="B49" t="str">
            <v>M102.0408</v>
          </cell>
        </row>
        <row r="50">
          <cell r="A50" t="str">
            <v>M0272</v>
          </cell>
          <cell r="B50" t="str">
            <v>M102.0409</v>
          </cell>
        </row>
        <row r="51">
          <cell r="A51" t="str">
            <v>M0289</v>
          </cell>
          <cell r="B51" t="str">
            <v>M102.0701</v>
          </cell>
        </row>
        <row r="52">
          <cell r="A52" t="str">
            <v>M0322</v>
          </cell>
          <cell r="B52" t="str">
            <v>M102.0603</v>
          </cell>
        </row>
        <row r="53">
          <cell r="A53" t="str">
            <v>M0324</v>
          </cell>
          <cell r="B53" t="str">
            <v>M102.0605</v>
          </cell>
        </row>
        <row r="54">
          <cell r="A54" t="str">
            <v>M0337</v>
          </cell>
          <cell r="B54" t="str">
            <v>M110.0303</v>
          </cell>
        </row>
        <row r="55">
          <cell r="A55" t="str">
            <v>M0364</v>
          </cell>
          <cell r="B55" t="str">
            <v>M103.1105</v>
          </cell>
        </row>
        <row r="56">
          <cell r="A56" t="str">
            <v>M2015</v>
          </cell>
          <cell r="B56" t="str">
            <v>M102.1308</v>
          </cell>
        </row>
        <row r="57">
          <cell r="A57" t="str">
            <v>M2371</v>
          </cell>
          <cell r="B57" t="str">
            <v>M102.0703</v>
          </cell>
        </row>
        <row r="58">
          <cell r="A58" t="str">
            <v>M0385</v>
          </cell>
          <cell r="B58" t="str">
            <v>M102.1302</v>
          </cell>
        </row>
        <row r="59">
          <cell r="A59" t="str">
            <v>M0392</v>
          </cell>
          <cell r="B59" t="str">
            <v>M102.1305</v>
          </cell>
        </row>
        <row r="60">
          <cell r="A60" t="str">
            <v>M0384</v>
          </cell>
          <cell r="B60" t="str">
            <v>M102.1306</v>
          </cell>
        </row>
        <row r="61">
          <cell r="A61" t="str">
            <v>M0386</v>
          </cell>
          <cell r="B61" t="str">
            <v>M102.1307</v>
          </cell>
        </row>
        <row r="62">
          <cell r="A62" t="str">
            <v>M0415</v>
          </cell>
          <cell r="B62" t="str">
            <v>M105.0701</v>
          </cell>
        </row>
        <row r="63">
          <cell r="A63" t="str">
            <v>M0417</v>
          </cell>
          <cell r="B63" t="str">
            <v>M105.0701</v>
          </cell>
        </row>
        <row r="64">
          <cell r="A64" t="str">
            <v>M0444</v>
          </cell>
          <cell r="B64" t="str">
            <v>M112.0501</v>
          </cell>
        </row>
        <row r="65">
          <cell r="A65" t="str">
            <v>M0446A</v>
          </cell>
          <cell r="B65" t="str">
            <v>M112.0901</v>
          </cell>
        </row>
        <row r="66">
          <cell r="A66" t="str">
            <v>M04462</v>
          </cell>
          <cell r="B66" t="str">
            <v>M112.0701</v>
          </cell>
        </row>
        <row r="67">
          <cell r="A67" t="str">
            <v>M04463</v>
          </cell>
          <cell r="B67" t="str">
            <v>M112.0702</v>
          </cell>
        </row>
        <row r="68">
          <cell r="A68" t="str">
            <v>M04464</v>
          </cell>
          <cell r="B68" t="str">
            <v>M112.0703</v>
          </cell>
        </row>
        <row r="69">
          <cell r="A69" t="str">
            <v>M04465</v>
          </cell>
          <cell r="B69" t="str">
            <v>M112.0704</v>
          </cell>
        </row>
        <row r="70">
          <cell r="A70" t="str">
            <v>M2561</v>
          </cell>
          <cell r="B70" t="str">
            <v>M103.1701</v>
          </cell>
        </row>
        <row r="71">
          <cell r="A71" t="str">
            <v>M0456</v>
          </cell>
          <cell r="B71" t="str">
            <v>M103.1702</v>
          </cell>
        </row>
        <row r="72">
          <cell r="A72" t="str">
            <v>M0463</v>
          </cell>
          <cell r="B72" t="str">
            <v>M112.0101</v>
          </cell>
        </row>
        <row r="73">
          <cell r="A73" t="str">
            <v>M0475</v>
          </cell>
          <cell r="B73" t="str">
            <v>M112.0102</v>
          </cell>
        </row>
        <row r="74">
          <cell r="A74" t="str">
            <v>M0467</v>
          </cell>
          <cell r="B74" t="str">
            <v>M112.0103</v>
          </cell>
        </row>
        <row r="75">
          <cell r="A75" t="str">
            <v>M0471</v>
          </cell>
          <cell r="B75" t="str">
            <v>M112.0104</v>
          </cell>
        </row>
        <row r="76">
          <cell r="A76" t="str">
            <v>M0491</v>
          </cell>
          <cell r="B76" t="str">
            <v>M112.0201</v>
          </cell>
        </row>
        <row r="77">
          <cell r="A77" t="str">
            <v>M0505</v>
          </cell>
          <cell r="B77" t="str">
            <v>M112.0202</v>
          </cell>
        </row>
        <row r="78">
          <cell r="A78" t="str">
            <v>M0490</v>
          </cell>
          <cell r="B78" t="str">
            <v>M112.0204</v>
          </cell>
        </row>
        <row r="79">
          <cell r="A79" t="str">
            <v>M04903</v>
          </cell>
          <cell r="B79" t="str">
            <v>M112.0206</v>
          </cell>
        </row>
        <row r="80">
          <cell r="A80" t="str">
            <v>M04906</v>
          </cell>
          <cell r="B80" t="str">
            <v>M112.0207</v>
          </cell>
        </row>
        <row r="81">
          <cell r="A81" t="str">
            <v>M0507</v>
          </cell>
          <cell r="B81" t="str">
            <v>M112.0208</v>
          </cell>
        </row>
        <row r="82">
          <cell r="A82" t="str">
            <v>M04341</v>
          </cell>
          <cell r="B82" t="str">
            <v>M112.0209</v>
          </cell>
        </row>
        <row r="83">
          <cell r="A83" t="str">
            <v>M0523</v>
          </cell>
          <cell r="B83" t="str">
            <v>M112.0603</v>
          </cell>
        </row>
        <row r="84">
          <cell r="A84" t="str">
            <v>M0525</v>
          </cell>
          <cell r="B84" t="str">
            <v>M112.0601</v>
          </cell>
        </row>
        <row r="85">
          <cell r="A85" t="str">
            <v>M0526</v>
          </cell>
          <cell r="B85" t="str">
            <v>M112.0602</v>
          </cell>
        </row>
        <row r="86">
          <cell r="A86" t="str">
            <v>M0530</v>
          </cell>
          <cell r="B86" t="str">
            <v>M112.0402</v>
          </cell>
        </row>
        <row r="87">
          <cell r="A87" t="str">
            <v>M2531</v>
          </cell>
          <cell r="B87" t="str">
            <v>M103.0302</v>
          </cell>
        </row>
        <row r="88">
          <cell r="A88" t="str">
            <v>M2102</v>
          </cell>
          <cell r="B88" t="str">
            <v>M103.0302</v>
          </cell>
        </row>
        <row r="89">
          <cell r="A89" t="str">
            <v>M2138</v>
          </cell>
          <cell r="B89" t="str">
            <v>M105.0503</v>
          </cell>
        </row>
        <row r="90">
          <cell r="A90" t="str">
            <v>M2136</v>
          </cell>
          <cell r="B90" t="str">
            <v>M105.0502</v>
          </cell>
        </row>
        <row r="91">
          <cell r="A91" t="str">
            <v>M0537</v>
          </cell>
          <cell r="B91" t="str">
            <v>M105.0501</v>
          </cell>
        </row>
        <row r="92">
          <cell r="A92" t="str">
            <v>M0541</v>
          </cell>
          <cell r="B92" t="str">
            <v>M110.0201</v>
          </cell>
        </row>
        <row r="93">
          <cell r="A93" t="str">
            <v>M0546</v>
          </cell>
          <cell r="B93" t="str">
            <v>M101.0601</v>
          </cell>
        </row>
        <row r="94">
          <cell r="A94" t="str">
            <v>M0544</v>
          </cell>
          <cell r="B94" t="str">
            <v>M101.0602</v>
          </cell>
        </row>
        <row r="95">
          <cell r="A95" t="str">
            <v>M05462</v>
          </cell>
          <cell r="B95" t="str">
            <v>M103.1401</v>
          </cell>
        </row>
        <row r="96">
          <cell r="A96" t="str">
            <v>M0553</v>
          </cell>
          <cell r="B96" t="str">
            <v>M112.2201</v>
          </cell>
        </row>
        <row r="97">
          <cell r="A97" t="str">
            <v>M0556</v>
          </cell>
          <cell r="B97" t="str">
            <v>M112.2202</v>
          </cell>
        </row>
        <row r="98">
          <cell r="A98" t="str">
            <v>M0561</v>
          </cell>
          <cell r="B98" t="str">
            <v>M112.1901</v>
          </cell>
        </row>
        <row r="99">
          <cell r="A99" t="str">
            <v>M0569</v>
          </cell>
          <cell r="B99" t="str">
            <v>M112.2501</v>
          </cell>
        </row>
        <row r="100">
          <cell r="A100" t="str">
            <v>M0571</v>
          </cell>
          <cell r="B100" t="str">
            <v>M112.2101</v>
          </cell>
        </row>
        <row r="101">
          <cell r="A101" t="str">
            <v>M0582</v>
          </cell>
          <cell r="B101" t="str">
            <v>M112.2301</v>
          </cell>
        </row>
        <row r="102">
          <cell r="A102" t="str">
            <v>M0585</v>
          </cell>
          <cell r="B102" t="str">
            <v>M112.2001</v>
          </cell>
        </row>
        <row r="103">
          <cell r="A103" t="str">
            <v>M0591</v>
          </cell>
          <cell r="B103" t="str">
            <v>M112.2402</v>
          </cell>
        </row>
        <row r="104">
          <cell r="A104" t="str">
            <v>M0596</v>
          </cell>
          <cell r="B104" t="str">
            <v>M112.2601</v>
          </cell>
        </row>
        <row r="105">
          <cell r="A105" t="str">
            <v>M0597</v>
          </cell>
          <cell r="B105" t="str">
            <v>M103.1001</v>
          </cell>
        </row>
        <row r="106">
          <cell r="A106" t="str">
            <v>M0619</v>
          </cell>
          <cell r="B106" t="str">
            <v>M112.3801</v>
          </cell>
        </row>
        <row r="107">
          <cell r="A107" t="str">
            <v>M0621</v>
          </cell>
          <cell r="B107" t="str">
            <v>M112.3202</v>
          </cell>
        </row>
        <row r="108">
          <cell r="A108" t="str">
            <v>M0639</v>
          </cell>
          <cell r="B108" t="str">
            <v>M112.1101</v>
          </cell>
        </row>
        <row r="109">
          <cell r="A109" t="str">
            <v>M0657</v>
          </cell>
          <cell r="B109" t="str">
            <v>M112.1201</v>
          </cell>
        </row>
        <row r="110">
          <cell r="A110" t="str">
            <v>M0663</v>
          </cell>
          <cell r="B110" t="str">
            <v>M101.0803</v>
          </cell>
        </row>
        <row r="111">
          <cell r="A111" t="str">
            <v>M0667</v>
          </cell>
          <cell r="B111" t="str">
            <v>M112.1301</v>
          </cell>
        </row>
        <row r="112">
          <cell r="A112" t="str">
            <v>M0670</v>
          </cell>
          <cell r="B112" t="str">
            <v>M112.1302</v>
          </cell>
        </row>
        <row r="113">
          <cell r="A113" t="str">
            <v>M0694</v>
          </cell>
          <cell r="B113" t="str">
            <v>M101.0101</v>
          </cell>
        </row>
        <row r="114">
          <cell r="A114" t="str">
            <v>M0695</v>
          </cell>
          <cell r="B114" t="str">
            <v>M101.0102</v>
          </cell>
        </row>
        <row r="115">
          <cell r="A115" t="str">
            <v>M0696</v>
          </cell>
          <cell r="B115" t="str">
            <v>M101.0103</v>
          </cell>
        </row>
        <row r="116">
          <cell r="A116" t="str">
            <v>M0697</v>
          </cell>
          <cell r="B116" t="str">
            <v>M101.0104</v>
          </cell>
        </row>
        <row r="117">
          <cell r="A117" t="str">
            <v>M2739</v>
          </cell>
          <cell r="B117" t="str">
            <v>M101.0115</v>
          </cell>
        </row>
        <row r="118">
          <cell r="A118" t="str">
            <v>M0739K</v>
          </cell>
          <cell r="B118" t="str">
            <v>M101.0115</v>
          </cell>
        </row>
        <row r="119">
          <cell r="A119" t="str">
            <v>M0698</v>
          </cell>
          <cell r="B119" t="str">
            <v>M101.0105</v>
          </cell>
        </row>
        <row r="120">
          <cell r="A120" t="str">
            <v>M2730</v>
          </cell>
          <cell r="B120" t="str">
            <v>M101.0116</v>
          </cell>
        </row>
        <row r="121">
          <cell r="A121" t="str">
            <v>M0700</v>
          </cell>
          <cell r="B121" t="str">
            <v>M101.0106</v>
          </cell>
        </row>
        <row r="122">
          <cell r="A122" t="str">
            <v>M0701</v>
          </cell>
          <cell r="B122" t="str">
            <v>M101.0107</v>
          </cell>
        </row>
        <row r="123">
          <cell r="A123" t="str">
            <v>M0702</v>
          </cell>
          <cell r="B123" t="str">
            <v>M101.0108</v>
          </cell>
        </row>
        <row r="124">
          <cell r="A124" t="str">
            <v>M0718</v>
          </cell>
          <cell r="B124" t="str">
            <v>M101.0301</v>
          </cell>
        </row>
        <row r="125">
          <cell r="A125" t="str">
            <v>M0723</v>
          </cell>
          <cell r="B125" t="str">
            <v>M101.0302</v>
          </cell>
        </row>
        <row r="126">
          <cell r="A126" t="str">
            <v>M0720</v>
          </cell>
          <cell r="B126" t="str">
            <v>M101.0303</v>
          </cell>
        </row>
        <row r="127">
          <cell r="A127" t="str">
            <v>M07201</v>
          </cell>
          <cell r="B127" t="str">
            <v>M101.0304</v>
          </cell>
        </row>
        <row r="128">
          <cell r="A128" t="str">
            <v>M0725</v>
          </cell>
          <cell r="B128" t="str">
            <v>M101.0305</v>
          </cell>
        </row>
        <row r="129">
          <cell r="A129" t="str">
            <v>M2860</v>
          </cell>
          <cell r="B129" t="str">
            <v>M103.0105</v>
          </cell>
        </row>
        <row r="130">
          <cell r="A130" t="str">
            <v>M2890</v>
          </cell>
          <cell r="B130" t="str">
            <v>M103.0801</v>
          </cell>
        </row>
        <row r="131">
          <cell r="A131" t="str">
            <v>M2890A</v>
          </cell>
          <cell r="B131" t="str">
            <v>M103.0901</v>
          </cell>
        </row>
        <row r="132">
          <cell r="A132" t="str">
            <v>M0893</v>
          </cell>
          <cell r="B132" t="str">
            <v>M103.0703</v>
          </cell>
        </row>
        <row r="133">
          <cell r="A133" t="str">
            <v>M0908</v>
          </cell>
          <cell r="B133" t="str">
            <v>M103.0901</v>
          </cell>
        </row>
        <row r="134">
          <cell r="A134" t="str">
            <v>M0934</v>
          </cell>
          <cell r="B134" t="str">
            <v>M112.4002</v>
          </cell>
        </row>
        <row r="135">
          <cell r="A135" t="str">
            <v>M1077</v>
          </cell>
          <cell r="B135" t="str">
            <v>M112.1601</v>
          </cell>
        </row>
        <row r="136">
          <cell r="A136" t="str">
            <v>M2080</v>
          </cell>
          <cell r="B136" t="str">
            <v>M103.1101</v>
          </cell>
        </row>
        <row r="137">
          <cell r="A137" t="str">
            <v>M2081</v>
          </cell>
          <cell r="B137" t="str">
            <v>M103.1102</v>
          </cell>
        </row>
        <row r="138">
          <cell r="A138" t="str">
            <v>M2082</v>
          </cell>
          <cell r="B138" t="str">
            <v>M103.1103</v>
          </cell>
        </row>
        <row r="139">
          <cell r="A139" t="str">
            <v>M2083</v>
          </cell>
          <cell r="B139" t="str">
            <v>M103.1104</v>
          </cell>
        </row>
        <row r="140">
          <cell r="A140" t="str">
            <v>M1036</v>
          </cell>
          <cell r="B140" t="str">
            <v>M112.1702</v>
          </cell>
        </row>
        <row r="141">
          <cell r="A141" t="str">
            <v>M1031</v>
          </cell>
          <cell r="B141" t="str">
            <v>M112.1703</v>
          </cell>
        </row>
        <row r="142">
          <cell r="A142" t="str">
            <v>M2051</v>
          </cell>
          <cell r="B142" t="str">
            <v>M107.0101</v>
          </cell>
        </row>
        <row r="143">
          <cell r="A143" t="str">
            <v>M2085</v>
          </cell>
          <cell r="B143" t="str">
            <v>M103.1302</v>
          </cell>
        </row>
        <row r="144">
          <cell r="A144" t="str">
            <v>M1069</v>
          </cell>
          <cell r="B144" t="str">
            <v>M112.4501</v>
          </cell>
        </row>
        <row r="145">
          <cell r="A145" t="str">
            <v>M1087</v>
          </cell>
          <cell r="B145" t="str">
            <v>M112.1501</v>
          </cell>
        </row>
        <row r="146">
          <cell r="A146" t="str">
            <v>M1088</v>
          </cell>
          <cell r="B146" t="str">
            <v>M112.1502</v>
          </cell>
        </row>
        <row r="147">
          <cell r="A147" t="str">
            <v>M1108</v>
          </cell>
          <cell r="B147" t="str">
            <v>M107.0501</v>
          </cell>
        </row>
        <row r="148">
          <cell r="A148" t="str">
            <v>M1132</v>
          </cell>
          <cell r="B148" t="str">
            <v>M107.0701</v>
          </cell>
        </row>
        <row r="149">
          <cell r="A149" t="str">
            <v>M1116</v>
          </cell>
          <cell r="B149" t="str">
            <v>M107.0301</v>
          </cell>
        </row>
        <row r="150">
          <cell r="A150" t="str">
            <v>M00461</v>
          </cell>
          <cell r="B150" t="str">
            <v>M103.1201</v>
          </cell>
        </row>
        <row r="151">
          <cell r="A151" t="str">
            <v>M2123</v>
          </cell>
          <cell r="B151" t="str">
            <v>M112.4601</v>
          </cell>
        </row>
        <row r="152">
          <cell r="A152" t="str">
            <v>M2124</v>
          </cell>
          <cell r="B152" t="str">
            <v>M103.1101</v>
          </cell>
        </row>
        <row r="153">
          <cell r="A153" t="str">
            <v>M2121</v>
          </cell>
          <cell r="B153" t="str">
            <v>M112.4602</v>
          </cell>
        </row>
        <row r="154">
          <cell r="A154" t="str">
            <v>M1129B</v>
          </cell>
          <cell r="B154" t="str">
            <v>M107.0201</v>
          </cell>
        </row>
        <row r="155">
          <cell r="A155" t="str">
            <v>M1125</v>
          </cell>
          <cell r="B155" t="str">
            <v>M107.0202</v>
          </cell>
        </row>
        <row r="156">
          <cell r="A156" t="str">
            <v>M4600</v>
          </cell>
          <cell r="B156" t="str">
            <v>M201.0002</v>
          </cell>
        </row>
        <row r="157">
          <cell r="A157" t="str">
            <v>M1158</v>
          </cell>
          <cell r="B157" t="str">
            <v>M112.3101</v>
          </cell>
        </row>
        <row r="158">
          <cell r="A158" t="str">
            <v>M2510</v>
          </cell>
          <cell r="B158" t="str">
            <v>M101.0904</v>
          </cell>
        </row>
        <row r="159">
          <cell r="A159" t="str">
            <v>M2159</v>
          </cell>
          <cell r="B159" t="str">
            <v>M101.0902</v>
          </cell>
        </row>
        <row r="160">
          <cell r="A160" t="str">
            <v>M2161</v>
          </cell>
          <cell r="B160" t="str">
            <v>M101.0903</v>
          </cell>
        </row>
        <row r="161">
          <cell r="A161" t="str">
            <v>M2591</v>
          </cell>
          <cell r="B161" t="str">
            <v>M101.1101</v>
          </cell>
        </row>
        <row r="162">
          <cell r="A162" t="str">
            <v>M2401</v>
          </cell>
          <cell r="B162" t="str">
            <v>M101.1102</v>
          </cell>
        </row>
        <row r="163">
          <cell r="A163" t="str">
            <v>M1162</v>
          </cell>
          <cell r="B163" t="str">
            <v>M101.1103</v>
          </cell>
        </row>
        <row r="164">
          <cell r="A164" t="str">
            <v>M2402</v>
          </cell>
          <cell r="B164" t="str">
            <v>M101.1105</v>
          </cell>
        </row>
        <row r="165">
          <cell r="A165" t="str">
            <v>M2403</v>
          </cell>
          <cell r="B165" t="str">
            <v>M101.1106</v>
          </cell>
        </row>
        <row r="166">
          <cell r="A166" t="str">
            <v>M2160</v>
          </cell>
          <cell r="B166" t="str">
            <v>M101.1102</v>
          </cell>
        </row>
        <row r="167">
          <cell r="A167" t="str">
            <v>M2595</v>
          </cell>
          <cell r="B167" t="str">
            <v>M101.1104</v>
          </cell>
        </row>
        <row r="168">
          <cell r="A168" t="str">
            <v>M2157</v>
          </cell>
        </row>
        <row r="169">
          <cell r="A169" t="str">
            <v>M2156</v>
          </cell>
          <cell r="B169" t="str">
            <v>M101.1201</v>
          </cell>
        </row>
        <row r="170">
          <cell r="A170" t="str">
            <v>M2261</v>
          </cell>
          <cell r="B170" t="str">
            <v>M101.1202</v>
          </cell>
        </row>
        <row r="171">
          <cell r="A171" t="str">
            <v>M0674</v>
          </cell>
          <cell r="B171" t="str">
            <v>M101.1002</v>
          </cell>
        </row>
        <row r="172">
          <cell r="A172" t="str">
            <v>M0675</v>
          </cell>
          <cell r="B172" t="str">
            <v>M101.1003</v>
          </cell>
        </row>
        <row r="173">
          <cell r="A173" t="str">
            <v>M2262</v>
          </cell>
          <cell r="B173" t="str">
            <v>M101.1004</v>
          </cell>
        </row>
        <row r="174">
          <cell r="A174" t="str">
            <v>M1164</v>
          </cell>
          <cell r="B174" t="str">
            <v>M101.1005</v>
          </cell>
        </row>
        <row r="175">
          <cell r="A175" t="str">
            <v>M1166</v>
          </cell>
          <cell r="B175" t="str">
            <v>M112.1801</v>
          </cell>
        </row>
        <row r="176">
          <cell r="A176" t="str">
            <v>M11681</v>
          </cell>
          <cell r="B176" t="str">
            <v>M112.3701</v>
          </cell>
        </row>
        <row r="177">
          <cell r="A177" t="str">
            <v>M1170</v>
          </cell>
          <cell r="B177" t="str">
            <v>M112.3702</v>
          </cell>
        </row>
        <row r="178">
          <cell r="A178" t="str">
            <v>M1182</v>
          </cell>
          <cell r="B178" t="str">
            <v>M110.0401</v>
          </cell>
        </row>
        <row r="179">
          <cell r="A179" t="str">
            <v>M1223</v>
          </cell>
          <cell r="B179" t="str">
            <v>M108.0401</v>
          </cell>
        </row>
        <row r="180">
          <cell r="A180" t="str">
            <v>M1233</v>
          </cell>
          <cell r="B180" t="str">
            <v>M108.0301</v>
          </cell>
        </row>
        <row r="181">
          <cell r="A181" t="str">
            <v>M1235</v>
          </cell>
          <cell r="B181" t="str">
            <v>M108.0302</v>
          </cell>
        </row>
        <row r="182">
          <cell r="A182" t="str">
            <v>M1236</v>
          </cell>
          <cell r="B182" t="str">
            <v>M108.0303</v>
          </cell>
        </row>
        <row r="183">
          <cell r="A183" t="str">
            <v>M1239</v>
          </cell>
          <cell r="B183" t="str">
            <v>M108.0304</v>
          </cell>
        </row>
        <row r="184">
          <cell r="A184" t="str">
            <v>M1240</v>
          </cell>
          <cell r="B184" t="str">
            <v>M108.0305</v>
          </cell>
        </row>
        <row r="185">
          <cell r="A185" t="str">
            <v>M1241</v>
          </cell>
          <cell r="B185" t="str">
            <v>M108.0306</v>
          </cell>
        </row>
        <row r="186">
          <cell r="A186" t="str">
            <v>M1228</v>
          </cell>
          <cell r="B186" t="str">
            <v>M108.0307</v>
          </cell>
        </row>
        <row r="187">
          <cell r="A187" t="str">
            <v>M3082</v>
          </cell>
          <cell r="B187" t="str">
            <v>M108.0101</v>
          </cell>
        </row>
        <row r="188">
          <cell r="A188" t="str">
            <v>M2312</v>
          </cell>
          <cell r="B188" t="str">
            <v>M108.0102</v>
          </cell>
        </row>
        <row r="189">
          <cell r="A189" t="str">
            <v>M2315</v>
          </cell>
          <cell r="B189" t="str">
            <v>M108.0103</v>
          </cell>
        </row>
        <row r="190">
          <cell r="A190" t="str">
            <v>M2344</v>
          </cell>
          <cell r="B190" t="str">
            <v>M112.1402</v>
          </cell>
        </row>
        <row r="191">
          <cell r="A191" t="str">
            <v>M1335</v>
          </cell>
          <cell r="B191" t="str">
            <v>M105.0101</v>
          </cell>
        </row>
        <row r="192">
          <cell r="A192" t="str">
            <v>M1340</v>
          </cell>
          <cell r="B192" t="str">
            <v>M112.1001</v>
          </cell>
        </row>
        <row r="193">
          <cell r="A193" t="str">
            <v>M1339</v>
          </cell>
          <cell r="B193" t="str">
            <v>M112.1002</v>
          </cell>
        </row>
        <row r="194">
          <cell r="A194" t="str">
            <v>M1350</v>
          </cell>
          <cell r="B194" t="str">
            <v>M105.1001</v>
          </cell>
        </row>
        <row r="195">
          <cell r="A195" t="str">
            <v>M1348</v>
          </cell>
          <cell r="B195" t="str">
            <v>M105.0401</v>
          </cell>
        </row>
        <row r="196">
          <cell r="A196" t="str">
            <v>M1346</v>
          </cell>
          <cell r="B196" t="str">
            <v>M105.0203</v>
          </cell>
        </row>
        <row r="197">
          <cell r="A197" t="str">
            <v>M2661</v>
          </cell>
          <cell r="B197" t="str">
            <v>M105.0301</v>
          </cell>
        </row>
        <row r="198">
          <cell r="A198" t="str">
            <v>M2460</v>
          </cell>
          <cell r="B198" t="str">
            <v>M105.0402</v>
          </cell>
        </row>
        <row r="199">
          <cell r="A199" t="str">
            <v>M2461</v>
          </cell>
          <cell r="B199" t="str">
            <v>M105.0801</v>
          </cell>
        </row>
        <row r="200">
          <cell r="A200" t="str">
            <v>M1355</v>
          </cell>
          <cell r="B200" t="str">
            <v>M101.0701</v>
          </cell>
        </row>
        <row r="201">
          <cell r="A201" t="str">
            <v>M2360</v>
          </cell>
          <cell r="B201" t="str">
            <v>M103.1601</v>
          </cell>
        </row>
        <row r="202">
          <cell r="A202" t="str">
            <v>M1419</v>
          </cell>
          <cell r="B202" t="str">
            <v>M104.0101</v>
          </cell>
        </row>
        <row r="203">
          <cell r="A203" t="str">
            <v>M1426</v>
          </cell>
          <cell r="B203" t="str">
            <v>M103.1501</v>
          </cell>
        </row>
        <row r="204">
          <cell r="A204" t="str">
            <v>M1428</v>
          </cell>
          <cell r="B204" t="str">
            <v>M103.1502</v>
          </cell>
        </row>
        <row r="205">
          <cell r="A205" t="str">
            <v>M1431</v>
          </cell>
          <cell r="B205" t="str">
            <v>M104.0202</v>
          </cell>
        </row>
        <row r="206">
          <cell r="A206" t="str">
            <v>M14351</v>
          </cell>
          <cell r="B206" t="str">
            <v>M104.0301</v>
          </cell>
        </row>
        <row r="207">
          <cell r="A207" t="str">
            <v>M14171</v>
          </cell>
          <cell r="B207" t="str">
            <v>M104.0302</v>
          </cell>
        </row>
        <row r="208">
          <cell r="A208" t="str">
            <v>M1453</v>
          </cell>
          <cell r="B208" t="str">
            <v>M101.0502</v>
          </cell>
        </row>
        <row r="209">
          <cell r="A209" t="str">
            <v>M1455</v>
          </cell>
          <cell r="B209" t="str">
            <v>M101.0503</v>
          </cell>
        </row>
        <row r="210">
          <cell r="A210" t="str">
            <v>M1458</v>
          </cell>
          <cell r="B210" t="str">
            <v>M101.0504</v>
          </cell>
        </row>
        <row r="211">
          <cell r="A211" t="str">
            <v>M1459</v>
          </cell>
          <cell r="B211" t="str">
            <v>M101.0505</v>
          </cell>
        </row>
        <row r="212">
          <cell r="A212" t="str">
            <v>M1462</v>
          </cell>
          <cell r="B212" t="str">
            <v>M101.0506</v>
          </cell>
        </row>
        <row r="213">
          <cell r="A213" t="str">
            <v>M1834</v>
          </cell>
          <cell r="B213" t="str">
            <v>M102.0901</v>
          </cell>
        </row>
        <row r="214">
          <cell r="A214" t="str">
            <v>M2830</v>
          </cell>
          <cell r="B214" t="str">
            <v>M102.0902</v>
          </cell>
        </row>
        <row r="215">
          <cell r="A215" t="str">
            <v>M2139</v>
          </cell>
          <cell r="B215" t="str">
            <v>M102.0903</v>
          </cell>
        </row>
        <row r="216">
          <cell r="A216" t="str">
            <v>M1479</v>
          </cell>
          <cell r="B216" t="str">
            <v>M102.1001</v>
          </cell>
        </row>
        <row r="217">
          <cell r="A217" t="str">
            <v>M1491</v>
          </cell>
        </row>
        <row r="218">
          <cell r="A218" t="str">
            <v>M2492</v>
          </cell>
          <cell r="B218" t="str">
            <v>M101.0401</v>
          </cell>
        </row>
        <row r="219">
          <cell r="A219" t="str">
            <v>M1510</v>
          </cell>
          <cell r="B219" t="str">
            <v>M101.0401a</v>
          </cell>
        </row>
        <row r="220">
          <cell r="A220" t="str">
            <v>M1494</v>
          </cell>
          <cell r="B220" t="str">
            <v>M101.0402</v>
          </cell>
        </row>
        <row r="221">
          <cell r="A221" t="str">
            <v>M1496</v>
          </cell>
          <cell r="B221" t="str">
            <v>M101.0403</v>
          </cell>
        </row>
        <row r="222">
          <cell r="A222" t="str">
            <v>M1512</v>
          </cell>
          <cell r="B222" t="str">
            <v>M101.0403</v>
          </cell>
        </row>
        <row r="223">
          <cell r="A223" t="str">
            <v>M1499</v>
          </cell>
          <cell r="B223" t="str">
            <v>M101.0404</v>
          </cell>
        </row>
        <row r="224">
          <cell r="A224" t="str">
            <v>M1517</v>
          </cell>
          <cell r="B224" t="str">
            <v>M101.0405</v>
          </cell>
        </row>
        <row r="225">
          <cell r="A225" t="str">
            <v>M2264</v>
          </cell>
          <cell r="B225" t="str">
            <v>M106.0903</v>
          </cell>
        </row>
        <row r="226">
          <cell r="A226" t="str">
            <v>M2559</v>
          </cell>
          <cell r="B226" t="str">
            <v>M106.0502</v>
          </cell>
        </row>
        <row r="227">
          <cell r="A227" t="str">
            <v>M1562</v>
          </cell>
          <cell r="B227" t="str">
            <v>M106.0103</v>
          </cell>
        </row>
        <row r="228">
          <cell r="A228" t="str">
            <v>M1571</v>
          </cell>
          <cell r="B228" t="str">
            <v>M106.0401</v>
          </cell>
        </row>
        <row r="229">
          <cell r="A229" t="str">
            <v>M1567</v>
          </cell>
          <cell r="B229" t="str">
            <v>M106.0402</v>
          </cell>
        </row>
        <row r="230">
          <cell r="A230" t="str">
            <v>M1569</v>
          </cell>
          <cell r="B230" t="str">
            <v>M106.0403</v>
          </cell>
        </row>
        <row r="231">
          <cell r="A231" t="str">
            <v>M1574</v>
          </cell>
          <cell r="B231" t="str">
            <v>M106.0301</v>
          </cell>
        </row>
        <row r="232">
          <cell r="A232" t="str">
            <v>M1576</v>
          </cell>
          <cell r="B232" t="str">
            <v>M106.0302</v>
          </cell>
        </row>
        <row r="233">
          <cell r="A233" t="str">
            <v>M1579</v>
          </cell>
          <cell r="B233" t="str">
            <v>M106.0303</v>
          </cell>
        </row>
        <row r="234">
          <cell r="A234" t="str">
            <v>M1612</v>
          </cell>
          <cell r="B234" t="str">
            <v>M106.0202</v>
          </cell>
        </row>
        <row r="235">
          <cell r="A235" t="str">
            <v>M1614</v>
          </cell>
          <cell r="B235" t="str">
            <v>M106.0203</v>
          </cell>
        </row>
        <row r="236">
          <cell r="A236" t="str">
            <v>M1598</v>
          </cell>
          <cell r="B236" t="str">
            <v>M106.0204</v>
          </cell>
        </row>
        <row r="237">
          <cell r="A237" t="str">
            <v>M1599</v>
          </cell>
          <cell r="B237" t="str">
            <v>M106.0205</v>
          </cell>
        </row>
        <row r="238">
          <cell r="A238" t="str">
            <v>M1603</v>
          </cell>
          <cell r="B238" t="str">
            <v>M106.0207</v>
          </cell>
        </row>
        <row r="239">
          <cell r="A239" t="str">
            <v>M1604</v>
          </cell>
          <cell r="B239" t="str">
            <v>M106.0208</v>
          </cell>
        </row>
        <row r="240">
          <cell r="A240" t="str">
            <v>M1606</v>
          </cell>
          <cell r="B240" t="str">
            <v>M106.0210</v>
          </cell>
        </row>
        <row r="241">
          <cell r="A241" t="str">
            <v>M1621</v>
          </cell>
          <cell r="B241" t="str">
            <v>M106.0502</v>
          </cell>
        </row>
        <row r="242">
          <cell r="A242" t="str">
            <v>M2265</v>
          </cell>
          <cell r="B242" t="str">
            <v>M106.0505</v>
          </cell>
        </row>
        <row r="243">
          <cell r="A243" t="str">
            <v>M1619</v>
          </cell>
          <cell r="B243" t="str">
            <v>M106.0506</v>
          </cell>
        </row>
        <row r="244">
          <cell r="A244" t="str">
            <v>M1590</v>
          </cell>
          <cell r="B244" t="str">
            <v>M106.0103</v>
          </cell>
        </row>
        <row r="245">
          <cell r="A245" t="str">
            <v>M1596</v>
          </cell>
          <cell r="B245" t="str">
            <v>M106.0105</v>
          </cell>
        </row>
        <row r="246">
          <cell r="A246" t="str">
            <v>M1587</v>
          </cell>
          <cell r="B246" t="str">
            <v>M106.0106</v>
          </cell>
        </row>
        <row r="247">
          <cell r="A247" t="str">
            <v>M1589</v>
          </cell>
          <cell r="B247" t="str">
            <v>M106.0107</v>
          </cell>
        </row>
        <row r="248">
          <cell r="A248" t="str">
            <v>M1591</v>
          </cell>
          <cell r="B248" t="str">
            <v>M106.0109</v>
          </cell>
        </row>
        <row r="249">
          <cell r="A249" t="str">
            <v>M2587</v>
          </cell>
          <cell r="B249" t="str">
            <v>M106.0110</v>
          </cell>
        </row>
        <row r="250">
          <cell r="A250" t="str">
            <v>M1639</v>
          </cell>
          <cell r="B250" t="str">
            <v>M102.1201</v>
          </cell>
        </row>
        <row r="251">
          <cell r="A251" t="str">
            <v>M1640</v>
          </cell>
          <cell r="B251" t="str">
            <v>M102.1202</v>
          </cell>
        </row>
        <row r="252">
          <cell r="A252" t="str">
            <v>M1647</v>
          </cell>
          <cell r="B252" t="str">
            <v>M109.0201</v>
          </cell>
        </row>
        <row r="253">
          <cell r="A253" t="str">
            <v>M1646</v>
          </cell>
          <cell r="B253" t="str">
            <v>M109.0202</v>
          </cell>
        </row>
        <row r="254">
          <cell r="A254" t="str">
            <v>M1643</v>
          </cell>
          <cell r="B254" t="str">
            <v>M109.0203</v>
          </cell>
        </row>
        <row r="255">
          <cell r="A255" t="str">
            <v>M16481</v>
          </cell>
          <cell r="B255" t="str">
            <v>M109.0301</v>
          </cell>
        </row>
        <row r="256">
          <cell r="A256" t="str">
            <v>M1651</v>
          </cell>
          <cell r="B256" t="str">
            <v>M110.0304</v>
          </cell>
        </row>
        <row r="257">
          <cell r="A257" t="str">
            <v>M2663</v>
          </cell>
          <cell r="B257" t="str">
            <v>M106.0802</v>
          </cell>
        </row>
        <row r="258">
          <cell r="A258" t="str">
            <v>M2664</v>
          </cell>
          <cell r="B258" t="str">
            <v>M106.0804</v>
          </cell>
        </row>
        <row r="259">
          <cell r="A259" t="str">
            <v>M1661</v>
          </cell>
          <cell r="B259" t="str">
            <v>M106.0805</v>
          </cell>
        </row>
        <row r="260">
          <cell r="A260" t="str">
            <v>M1672</v>
          </cell>
          <cell r="B260" t="str">
            <v>M109.0101</v>
          </cell>
        </row>
        <row r="261">
          <cell r="A261" t="str">
            <v>M1684</v>
          </cell>
          <cell r="B261" t="str">
            <v>M109.0102</v>
          </cell>
        </row>
        <row r="262">
          <cell r="A262" t="str">
            <v>M1674</v>
          </cell>
          <cell r="B262" t="str">
            <v>M109.0103</v>
          </cell>
        </row>
        <row r="263">
          <cell r="A263" t="str">
            <v>M1675</v>
          </cell>
          <cell r="B263" t="str">
            <v>M109.0104</v>
          </cell>
        </row>
        <row r="264">
          <cell r="A264" t="str">
            <v>M2677</v>
          </cell>
          <cell r="B264" t="str">
            <v>M109.0105</v>
          </cell>
        </row>
        <row r="265">
          <cell r="A265" t="str">
            <v>M1676</v>
          </cell>
          <cell r="B265" t="str">
            <v>M109.0105</v>
          </cell>
        </row>
        <row r="266">
          <cell r="A266" t="str">
            <v>M2676</v>
          </cell>
          <cell r="B266" t="str">
            <v>M109.0106</v>
          </cell>
        </row>
        <row r="267">
          <cell r="A267" t="str">
            <v>M1680</v>
          </cell>
          <cell r="B267" t="str">
            <v>M109.0102</v>
          </cell>
        </row>
        <row r="268">
          <cell r="A268" t="str">
            <v>M1681</v>
          </cell>
          <cell r="B268" t="str">
            <v>M109.0102</v>
          </cell>
        </row>
        <row r="269">
          <cell r="A269" t="str">
            <v>M1683</v>
          </cell>
          <cell r="B269" t="str">
            <v>M109.0101</v>
          </cell>
        </row>
        <row r="270">
          <cell r="A270" t="str">
            <v>M1686</v>
          </cell>
          <cell r="B270" t="str">
            <v>M109.0101</v>
          </cell>
        </row>
        <row r="271">
          <cell r="A271" t="str">
            <v>M2674</v>
          </cell>
          <cell r="B271" t="str">
            <v>M109.0103</v>
          </cell>
        </row>
        <row r="272">
          <cell r="A272" t="str">
            <v>M1696</v>
          </cell>
          <cell r="B272" t="str">
            <v>M109.0704</v>
          </cell>
        </row>
        <row r="273">
          <cell r="A273" t="str">
            <v>M1697</v>
          </cell>
          <cell r="B273" t="str">
            <v>M109.0704a</v>
          </cell>
        </row>
        <row r="274">
          <cell r="A274" t="str">
            <v>M1698</v>
          </cell>
          <cell r="B274" t="str">
            <v>M109.0704</v>
          </cell>
        </row>
        <row r="275">
          <cell r="A275" t="str">
            <v>M1708</v>
          </cell>
          <cell r="B275" t="str">
            <v>M109.0901</v>
          </cell>
        </row>
        <row r="276">
          <cell r="A276" t="str">
            <v>M1709</v>
          </cell>
          <cell r="B276" t="str">
            <v>M109.0801</v>
          </cell>
        </row>
        <row r="277">
          <cell r="A277" t="str">
            <v>M2710</v>
          </cell>
        </row>
        <row r="278">
          <cell r="A278" t="str">
            <v>M1716</v>
          </cell>
          <cell r="B278" t="str">
            <v>M103.0501</v>
          </cell>
        </row>
        <row r="279">
          <cell r="A279" t="str">
            <v>M1717</v>
          </cell>
          <cell r="B279" t="str">
            <v>M103.0502</v>
          </cell>
        </row>
        <row r="280">
          <cell r="A280" t="str">
            <v>M1718</v>
          </cell>
          <cell r="B280" t="str">
            <v>M103.0503</v>
          </cell>
        </row>
        <row r="281">
          <cell r="A281" t="str">
            <v>M2154</v>
          </cell>
          <cell r="B281" t="str">
            <v>M103.0504</v>
          </cell>
        </row>
        <row r="282">
          <cell r="A282" t="str">
            <v>M1712</v>
          </cell>
          <cell r="B282" t="str">
            <v>M103.0601</v>
          </cell>
        </row>
        <row r="283">
          <cell r="A283" t="str">
            <v>M1721</v>
          </cell>
          <cell r="B283" t="str">
            <v>M109.1001</v>
          </cell>
        </row>
        <row r="284">
          <cell r="A284" t="str">
            <v>M1722</v>
          </cell>
          <cell r="B284" t="str">
            <v>M109.1001</v>
          </cell>
        </row>
        <row r="285">
          <cell r="A285" t="str">
            <v>M1719</v>
          </cell>
          <cell r="B285" t="str">
            <v>M109.1002</v>
          </cell>
        </row>
        <row r="286">
          <cell r="A286" t="str">
            <v>M1726</v>
          </cell>
          <cell r="B286" t="str">
            <v>M109.1003</v>
          </cell>
        </row>
        <row r="287">
          <cell r="A287" t="str">
            <v>M1731</v>
          </cell>
          <cell r="B287" t="str">
            <v>M109.1003</v>
          </cell>
        </row>
        <row r="288">
          <cell r="A288" t="str">
            <v>M1729</v>
          </cell>
          <cell r="B288" t="str">
            <v>M109.1102</v>
          </cell>
        </row>
        <row r="289">
          <cell r="A289" t="str">
            <v>M1730</v>
          </cell>
          <cell r="B289" t="str">
            <v>M109.1101</v>
          </cell>
        </row>
        <row r="290">
          <cell r="A290" t="str">
            <v>M1733</v>
          </cell>
          <cell r="B290" t="str">
            <v>M109.0702</v>
          </cell>
        </row>
        <row r="291">
          <cell r="A291" t="str">
            <v>M2331</v>
          </cell>
          <cell r="B291" t="str">
            <v>M109.0703</v>
          </cell>
        </row>
        <row r="292">
          <cell r="A292" t="str">
            <v>M1735</v>
          </cell>
          <cell r="B292" t="str">
            <v>M109.0701</v>
          </cell>
        </row>
        <row r="293">
          <cell r="A293" t="str">
            <v>M1734</v>
          </cell>
          <cell r="B293" t="str">
            <v>M109.0704</v>
          </cell>
        </row>
        <row r="294">
          <cell r="A294" t="str">
            <v>M1732</v>
          </cell>
          <cell r="B294" t="str">
            <v>M109.0705</v>
          </cell>
        </row>
        <row r="295">
          <cell r="A295" t="str">
            <v>M1709A</v>
          </cell>
          <cell r="B295" t="str">
            <v>M109.1201</v>
          </cell>
        </row>
        <row r="296">
          <cell r="A296" t="str">
            <v>M1737</v>
          </cell>
          <cell r="B296" t="str">
            <v>M109.0704</v>
          </cell>
        </row>
        <row r="297">
          <cell r="A297" t="str">
            <v>M17573</v>
          </cell>
          <cell r="B297" t="str">
            <v>M102.0702</v>
          </cell>
        </row>
        <row r="298">
          <cell r="A298" t="str">
            <v>M2158</v>
          </cell>
          <cell r="B298" t="str">
            <v>M105.0901</v>
          </cell>
        </row>
        <row r="299">
          <cell r="A299" t="str">
            <v>M2763</v>
          </cell>
          <cell r="B299" t="str">
            <v>M105.0601</v>
          </cell>
        </row>
        <row r="300">
          <cell r="A300" t="str">
            <v>M1763</v>
          </cell>
          <cell r="B300" t="str">
            <v>M105.0601</v>
          </cell>
        </row>
        <row r="301">
          <cell r="A301" t="str">
            <v>1159A2</v>
          </cell>
          <cell r="B301" t="str">
            <v>M109.0401</v>
          </cell>
        </row>
        <row r="302">
          <cell r="A302" t="str">
            <v>1159A1</v>
          </cell>
          <cell r="B302" t="str">
            <v>M109.0402</v>
          </cell>
        </row>
        <row r="303">
          <cell r="A303" t="str">
            <v>M1769</v>
          </cell>
          <cell r="B303" t="str">
            <v>M107.0601</v>
          </cell>
        </row>
        <row r="304">
          <cell r="A304" t="str">
            <v>M1772</v>
          </cell>
          <cell r="B304" t="str">
            <v>M102.1103</v>
          </cell>
        </row>
        <row r="305">
          <cell r="A305" t="str">
            <v>M1777</v>
          </cell>
          <cell r="B305" t="str">
            <v>M102.1104</v>
          </cell>
        </row>
        <row r="306">
          <cell r="A306" t="str">
            <v>M1779</v>
          </cell>
          <cell r="B306" t="str">
            <v>M102.1105</v>
          </cell>
        </row>
        <row r="307">
          <cell r="A307" t="str">
            <v>M1778</v>
          </cell>
          <cell r="B307" t="str">
            <v>M102.1106</v>
          </cell>
        </row>
        <row r="308">
          <cell r="A308" t="str">
            <v>M1781</v>
          </cell>
          <cell r="B308" t="str">
            <v>M102.1107</v>
          </cell>
        </row>
        <row r="309">
          <cell r="A309" t="str">
            <v>M1786</v>
          </cell>
          <cell r="B309" t="str">
            <v>M110.0301</v>
          </cell>
        </row>
        <row r="310">
          <cell r="A310" t="str">
            <v>M1793</v>
          </cell>
          <cell r="B310" t="str">
            <v>M109.1401</v>
          </cell>
        </row>
        <row r="311">
          <cell r="A311" t="str">
            <v>M1793G</v>
          </cell>
        </row>
        <row r="312">
          <cell r="A312" t="str">
            <v>M2809</v>
          </cell>
          <cell r="B312" t="str">
            <v>M104.0401</v>
          </cell>
        </row>
        <row r="313">
          <cell r="A313" t="str">
            <v>M2798</v>
          </cell>
          <cell r="B313" t="str">
            <v>M104.0402</v>
          </cell>
        </row>
        <row r="314">
          <cell r="A314" t="str">
            <v>M2240</v>
          </cell>
          <cell r="B314" t="str">
            <v>M104.0801</v>
          </cell>
        </row>
        <row r="315">
          <cell r="A315" t="str">
            <v>M2811</v>
          </cell>
          <cell r="B315" t="str">
            <v>M104.0403</v>
          </cell>
        </row>
        <row r="316">
          <cell r="A316" t="str">
            <v>M2820</v>
          </cell>
          <cell r="B316" t="str">
            <v>M104.0404</v>
          </cell>
        </row>
        <row r="317">
          <cell r="A317" t="str">
            <v>M2812</v>
          </cell>
          <cell r="B317" t="str">
            <v>M104.0405</v>
          </cell>
        </row>
        <row r="318">
          <cell r="A318" t="str">
            <v>M2808</v>
          </cell>
          <cell r="B318" t="str">
            <v>M104.0407</v>
          </cell>
        </row>
        <row r="319">
          <cell r="A319" t="str">
            <v>M2796</v>
          </cell>
        </row>
        <row r="320">
          <cell r="A320" t="str">
            <v>M2819</v>
          </cell>
          <cell r="B320" t="str">
            <v>M104.0409</v>
          </cell>
        </row>
        <row r="321">
          <cell r="A321" t="str">
            <v>M2810</v>
          </cell>
          <cell r="B321" t="str">
            <v>M104.0402</v>
          </cell>
        </row>
        <row r="322">
          <cell r="A322" t="str">
            <v>M1811</v>
          </cell>
          <cell r="B322" t="str">
            <v>M104.0403</v>
          </cell>
        </row>
        <row r="323">
          <cell r="A323" t="str">
            <v>M2241</v>
          </cell>
          <cell r="B323" t="str">
            <v>M104.0802</v>
          </cell>
        </row>
        <row r="324">
          <cell r="A324" t="str">
            <v>M1800</v>
          </cell>
          <cell r="B324" t="str">
            <v>M104.0404</v>
          </cell>
        </row>
        <row r="325">
          <cell r="A325" t="str">
            <v>M1812</v>
          </cell>
          <cell r="B325" t="str">
            <v>M104.0405</v>
          </cell>
        </row>
        <row r="326">
          <cell r="A326" t="str">
            <v>M1821</v>
          </cell>
          <cell r="B326" t="str">
            <v>M104.0804</v>
          </cell>
        </row>
        <row r="327">
          <cell r="A327" t="str">
            <v>M2797</v>
          </cell>
        </row>
        <row r="328">
          <cell r="A328" t="str">
            <v>M2243</v>
          </cell>
          <cell r="B328" t="str">
            <v>M104.0805</v>
          </cell>
        </row>
        <row r="329">
          <cell r="A329" t="str">
            <v>M1489</v>
          </cell>
          <cell r="B329" t="str">
            <v>M109.1301</v>
          </cell>
        </row>
        <row r="330">
          <cell r="A330" t="str">
            <v>M1848</v>
          </cell>
          <cell r="B330" t="str">
            <v>M112.0801</v>
          </cell>
        </row>
        <row r="331">
          <cell r="A331" t="str">
            <v>M2618</v>
          </cell>
          <cell r="B331" t="str">
            <v>M106.0902</v>
          </cell>
        </row>
        <row r="332">
          <cell r="A332" t="str">
            <v>M2619</v>
          </cell>
          <cell r="B332" t="str">
            <v>M106.0902</v>
          </cell>
        </row>
        <row r="333">
          <cell r="A333" t="str">
            <v>M2850</v>
          </cell>
          <cell r="B333" t="str">
            <v>M106.0901</v>
          </cell>
        </row>
        <row r="334">
          <cell r="A334" t="str">
            <v>M1866</v>
          </cell>
          <cell r="B334" t="str">
            <v>M110.0302</v>
          </cell>
        </row>
        <row r="335">
          <cell r="A335" t="str">
            <v>M0254</v>
          </cell>
          <cell r="B335" t="str">
            <v>M102.0101</v>
          </cell>
        </row>
        <row r="336">
          <cell r="A336" t="str">
            <v>M0260</v>
          </cell>
          <cell r="B336" t="str">
            <v>M102.0104</v>
          </cell>
        </row>
        <row r="337">
          <cell r="A337" t="str">
            <v>M0350</v>
          </cell>
          <cell r="B337" t="str">
            <v>M202.0096</v>
          </cell>
        </row>
        <row r="338">
          <cell r="A338" t="str">
            <v>M2570</v>
          </cell>
          <cell r="B338" t="str">
            <v>M203.0019</v>
          </cell>
        </row>
        <row r="339">
          <cell r="A339" t="str">
            <v>M2370</v>
          </cell>
          <cell r="B339" t="str">
            <v>M111.0202</v>
          </cell>
        </row>
        <row r="340">
          <cell r="A340" t="str">
            <v>M2132</v>
          </cell>
          <cell r="B340" t="str">
            <v>M112.4302</v>
          </cell>
        </row>
        <row r="341">
          <cell r="A341" t="str">
            <v>M6130</v>
          </cell>
          <cell r="B341" t="str">
            <v>M112.4303</v>
          </cell>
        </row>
        <row r="342">
          <cell r="A342" t="str">
            <v>M2131</v>
          </cell>
          <cell r="B342" t="str">
            <v>M112.4304</v>
          </cell>
        </row>
        <row r="343">
          <cell r="A343" t="str">
            <v>M0922</v>
          </cell>
          <cell r="B343" t="str">
            <v>M112.4001</v>
          </cell>
        </row>
        <row r="344">
          <cell r="A344" t="str">
            <v>M0940</v>
          </cell>
          <cell r="B344" t="str">
            <v>M112.4102</v>
          </cell>
        </row>
        <row r="345">
          <cell r="A345" t="str">
            <v>M2950</v>
          </cell>
          <cell r="B345" t="str">
            <v>M112.4301</v>
          </cell>
        </row>
        <row r="346">
          <cell r="A346" t="str">
            <v>M0962</v>
          </cell>
        </row>
        <row r="347">
          <cell r="A347" t="str">
            <v>M1032</v>
          </cell>
          <cell r="B347" t="str">
            <v>M112.1702b</v>
          </cell>
        </row>
        <row r="348">
          <cell r="A348" t="str">
            <v>M1034</v>
          </cell>
          <cell r="B348" t="str">
            <v>M112.1701</v>
          </cell>
        </row>
        <row r="349">
          <cell r="A349" t="str">
            <v>M1094</v>
          </cell>
          <cell r="B349" t="str">
            <v>M112.4501</v>
          </cell>
        </row>
        <row r="350">
          <cell r="A350" t="str">
            <v>M1104</v>
          </cell>
          <cell r="B350" t="str">
            <v>M111.0201</v>
          </cell>
        </row>
        <row r="351">
          <cell r="A351" t="str">
            <v>M1169</v>
          </cell>
          <cell r="B351" t="str">
            <v>M112.3701</v>
          </cell>
        </row>
        <row r="352">
          <cell r="A352" t="str">
            <v>M1230</v>
          </cell>
          <cell r="B352" t="str">
            <v>M108.0308</v>
          </cell>
        </row>
        <row r="353">
          <cell r="A353" t="str">
            <v>M1482</v>
          </cell>
        </row>
        <row r="354">
          <cell r="A354" t="str">
            <v>M1654</v>
          </cell>
          <cell r="B354" t="str">
            <v>M112.4401</v>
          </cell>
        </row>
        <row r="355">
          <cell r="A355" t="str">
            <v>M1844</v>
          </cell>
        </row>
        <row r="356">
          <cell r="A356" t="str">
            <v>M18682</v>
          </cell>
          <cell r="B356" t="str">
            <v>M106.0602</v>
          </cell>
        </row>
        <row r="357">
          <cell r="A357" t="str">
            <v>M1878</v>
          </cell>
        </row>
        <row r="358">
          <cell r="A358" t="str">
            <v>M1885</v>
          </cell>
          <cell r="B358" t="str">
            <v>M102.1801</v>
          </cell>
        </row>
        <row r="359">
          <cell r="A359" t="str">
            <v>M1886</v>
          </cell>
          <cell r="B359" t="str">
            <v>M102.1802</v>
          </cell>
        </row>
        <row r="360">
          <cell r="A360" t="str">
            <v>M0026</v>
          </cell>
          <cell r="B360" t="str">
            <v>M112.4000a</v>
          </cell>
        </row>
        <row r="361">
          <cell r="A361" t="str">
            <v>M0028</v>
          </cell>
          <cell r="B361" t="str">
            <v>M201.0014</v>
          </cell>
        </row>
        <row r="362">
          <cell r="A362" t="str">
            <v>M0037</v>
          </cell>
          <cell r="B362" t="str">
            <v>M201.0013</v>
          </cell>
        </row>
        <row r="363">
          <cell r="A363" t="str">
            <v>M0039</v>
          </cell>
          <cell r="B363" t="str">
            <v>M201.0001</v>
          </cell>
        </row>
        <row r="364">
          <cell r="A364" t="str">
            <v>M0048</v>
          </cell>
          <cell r="B364" t="str">
            <v>M201.0005</v>
          </cell>
        </row>
        <row r="365">
          <cell r="A365" t="str">
            <v>M2603</v>
          </cell>
          <cell r="B365" t="str">
            <v>M202.0038</v>
          </cell>
        </row>
        <row r="366">
          <cell r="A366" t="str">
            <v>M4110</v>
          </cell>
          <cell r="B366" t="str">
            <v>M201.0022</v>
          </cell>
        </row>
        <row r="367">
          <cell r="A367" t="str">
            <v>M1762</v>
          </cell>
          <cell r="B367" t="str">
            <v>M202.0008</v>
          </cell>
        </row>
        <row r="368">
          <cell r="A368" t="str">
            <v>M0071</v>
          </cell>
          <cell r="B368" t="str">
            <v>M201.0006</v>
          </cell>
        </row>
        <row r="369">
          <cell r="A369" t="str">
            <v>M0097</v>
          </cell>
          <cell r="B369" t="str">
            <v>M201.0007</v>
          </cell>
        </row>
        <row r="370">
          <cell r="A370" t="str">
            <v>M0122</v>
          </cell>
          <cell r="B370" t="str">
            <v>M202.0001</v>
          </cell>
        </row>
        <row r="371">
          <cell r="A371" t="str">
            <v>M0174</v>
          </cell>
          <cell r="B371" t="str">
            <v>M202.0010</v>
          </cell>
        </row>
        <row r="372">
          <cell r="A372" t="str">
            <v>M0230</v>
          </cell>
          <cell r="B372" t="str">
            <v>M102.0301</v>
          </cell>
        </row>
        <row r="373">
          <cell r="A373" t="str">
            <v>M0221</v>
          </cell>
          <cell r="B373" t="str">
            <v>M102.0303</v>
          </cell>
        </row>
        <row r="374">
          <cell r="A374" t="str">
            <v>M0224</v>
          </cell>
          <cell r="B374" t="str">
            <v>M102.0304</v>
          </cell>
        </row>
        <row r="375">
          <cell r="A375" t="str">
            <v>M0227</v>
          </cell>
          <cell r="B375" t="str">
            <v>M102.0306</v>
          </cell>
        </row>
        <row r="376">
          <cell r="A376" t="str">
            <v>M0247</v>
          </cell>
          <cell r="B376" t="str">
            <v>M102.0105</v>
          </cell>
        </row>
        <row r="377">
          <cell r="A377" t="str">
            <v>M0387</v>
          </cell>
          <cell r="B377" t="str">
            <v>M102.1303</v>
          </cell>
        </row>
        <row r="378">
          <cell r="A378" t="str">
            <v>M0383</v>
          </cell>
          <cell r="B378" t="str">
            <v>M102.1304</v>
          </cell>
        </row>
        <row r="379">
          <cell r="A379" t="str">
            <v>M0405</v>
          </cell>
          <cell r="B379" t="str">
            <v>M102.1303</v>
          </cell>
        </row>
        <row r="380">
          <cell r="A380" t="str">
            <v>M0407</v>
          </cell>
          <cell r="B380" t="str">
            <v>M201.0024</v>
          </cell>
        </row>
        <row r="381">
          <cell r="A381" t="str">
            <v>M0421</v>
          </cell>
          <cell r="B381" t="str">
            <v>M201.0026</v>
          </cell>
        </row>
        <row r="382">
          <cell r="A382" t="str">
            <v>M0482</v>
          </cell>
          <cell r="B382" t="str">
            <v>M112.0102b</v>
          </cell>
        </row>
        <row r="383">
          <cell r="A383" t="str">
            <v>M2437</v>
          </cell>
          <cell r="B383" t="str">
            <v>M112.0205</v>
          </cell>
        </row>
        <row r="384">
          <cell r="A384" t="str">
            <v>M2311</v>
          </cell>
          <cell r="B384" t="str">
            <v>M201.0018</v>
          </cell>
        </row>
        <row r="385">
          <cell r="A385" t="str">
            <v>M2310</v>
          </cell>
          <cell r="B385" t="str">
            <v>M201.0017</v>
          </cell>
        </row>
        <row r="386">
          <cell r="A386" t="str">
            <v>M0754</v>
          </cell>
          <cell r="B386" t="str">
            <v>M201.0019</v>
          </cell>
        </row>
        <row r="387">
          <cell r="A387" t="str">
            <v>M1026</v>
          </cell>
          <cell r="B387" t="str">
            <v>M112.1702</v>
          </cell>
        </row>
        <row r="388">
          <cell r="A388" t="str">
            <v>M4610</v>
          </cell>
          <cell r="B388" t="str">
            <v>M201.0004</v>
          </cell>
        </row>
        <row r="389">
          <cell r="A389" t="str">
            <v>M2193</v>
          </cell>
          <cell r="B389" t="str">
            <v>M201.0003</v>
          </cell>
        </row>
        <row r="390">
          <cell r="A390" t="str">
            <v>M1179</v>
          </cell>
          <cell r="B390" t="str">
            <v>M201.0016</v>
          </cell>
        </row>
        <row r="391">
          <cell r="A391" t="str">
            <v>M1229</v>
          </cell>
          <cell r="B391" t="str">
            <v>M108.0300a</v>
          </cell>
        </row>
        <row r="392">
          <cell r="A392" t="str">
            <v>M7559</v>
          </cell>
          <cell r="B392" t="str">
            <v>M202.0007</v>
          </cell>
        </row>
        <row r="393">
          <cell r="A393" t="str">
            <v>M2305</v>
          </cell>
          <cell r="B393" t="str">
            <v>M108.0101a</v>
          </cell>
        </row>
        <row r="394">
          <cell r="A394" t="str">
            <v>M1369</v>
          </cell>
          <cell r="B394" t="str">
            <v>M202.0161</v>
          </cell>
        </row>
        <row r="395">
          <cell r="A395" t="str">
            <v>M1393</v>
          </cell>
          <cell r="B395" t="str">
            <v>M201.0020</v>
          </cell>
        </row>
        <row r="396">
          <cell r="A396" t="str">
            <v>M2411</v>
          </cell>
          <cell r="B396" t="str">
            <v>M201.0021</v>
          </cell>
        </row>
        <row r="397">
          <cell r="A397" t="str">
            <v>M1470</v>
          </cell>
          <cell r="B397" t="str">
            <v>M201.0015</v>
          </cell>
        </row>
        <row r="398">
          <cell r="A398" t="str">
            <v>M1481</v>
          </cell>
          <cell r="B398" t="str">
            <v>M202.0162</v>
          </cell>
        </row>
        <row r="399">
          <cell r="A399" t="str">
            <v>M1484</v>
          </cell>
          <cell r="B399" t="str">
            <v>M202.0163</v>
          </cell>
        </row>
        <row r="400">
          <cell r="A400" t="str">
            <v>M1521</v>
          </cell>
          <cell r="B400" t="str">
            <v>M201.0010</v>
          </cell>
        </row>
        <row r="401">
          <cell r="A401" t="str">
            <v>M1522</v>
          </cell>
          <cell r="B401" t="str">
            <v>M201.0011</v>
          </cell>
        </row>
        <row r="402">
          <cell r="A402" t="str">
            <v>M6260</v>
          </cell>
          <cell r="B402" t="str">
            <v>M106.0101</v>
          </cell>
        </row>
        <row r="403">
          <cell r="A403" t="str">
            <v>M1630</v>
          </cell>
          <cell r="B403" t="str">
            <v>M201.0023</v>
          </cell>
        </row>
        <row r="404">
          <cell r="A404" t="str">
            <v>M1746</v>
          </cell>
          <cell r="B404" t="str">
            <v>M202.0006</v>
          </cell>
        </row>
        <row r="405">
          <cell r="A405" t="str">
            <v>M1748</v>
          </cell>
          <cell r="B405" t="str">
            <v>M201.0012</v>
          </cell>
        </row>
        <row r="406">
          <cell r="A406" t="str">
            <v>M1767</v>
          </cell>
          <cell r="B406" t="str">
            <v>M201.0008</v>
          </cell>
        </row>
        <row r="407">
          <cell r="A407" t="str">
            <v>M3172</v>
          </cell>
          <cell r="B407" t="str">
            <v>M202.0014</v>
          </cell>
        </row>
        <row r="408">
          <cell r="A408" t="str">
            <v>M0119</v>
          </cell>
          <cell r="B408" t="str">
            <v>M109.0506a</v>
          </cell>
        </row>
        <row r="409">
          <cell r="A409" t="str">
            <v>M0406</v>
          </cell>
        </row>
        <row r="410">
          <cell r="A410" t="str">
            <v>M0555</v>
          </cell>
          <cell r="B410" t="str">
            <v>M112.2200a</v>
          </cell>
        </row>
        <row r="411">
          <cell r="A411" t="str">
            <v>M0661</v>
          </cell>
          <cell r="B411" t="str">
            <v>M101.0802</v>
          </cell>
        </row>
        <row r="412">
          <cell r="A412" t="str">
            <v>M1037</v>
          </cell>
          <cell r="B412" t="str">
            <v>M112.1702a</v>
          </cell>
        </row>
        <row r="413">
          <cell r="A413" t="str">
            <v>M1331</v>
          </cell>
        </row>
        <row r="414">
          <cell r="A414" t="str">
            <v>M1345B</v>
          </cell>
          <cell r="B414" t="str">
            <v>M112.0602</v>
          </cell>
        </row>
        <row r="415">
          <cell r="A415" t="str">
            <v>M1414</v>
          </cell>
          <cell r="B415" t="str">
            <v>M1414</v>
          </cell>
        </row>
        <row r="416">
          <cell r="A416" t="str">
            <v>M2521</v>
          </cell>
          <cell r="B416" t="str">
            <v>M2521</v>
          </cell>
        </row>
        <row r="417">
          <cell r="A417" t="str">
            <v>M2758</v>
          </cell>
          <cell r="B417" t="str">
            <v>M2758</v>
          </cell>
        </row>
        <row r="418">
          <cell r="A418" t="str">
            <v>M2556</v>
          </cell>
          <cell r="B418" t="str">
            <v>M2556</v>
          </cell>
        </row>
        <row r="419">
          <cell r="A419" t="str">
            <v>M2602</v>
          </cell>
          <cell r="B419" t="str">
            <v>M106.0103</v>
          </cell>
        </row>
        <row r="420">
          <cell r="A420" t="str">
            <v>M1602</v>
          </cell>
          <cell r="B420" t="str">
            <v>M106.0201</v>
          </cell>
        </row>
        <row r="421">
          <cell r="A421" t="str">
            <v>M1592</v>
          </cell>
          <cell r="B421" t="str">
            <v>M106.0102</v>
          </cell>
        </row>
        <row r="422">
          <cell r="A422" t="str">
            <v>M0004</v>
          </cell>
          <cell r="B422" t="str">
            <v>M202.0070</v>
          </cell>
        </row>
        <row r="423">
          <cell r="A423" t="str">
            <v>M0005</v>
          </cell>
          <cell r="B423" t="str">
            <v>M202.0071</v>
          </cell>
        </row>
        <row r="424">
          <cell r="A424" t="str">
            <v>M2236</v>
          </cell>
        </row>
        <row r="425">
          <cell r="A425" t="str">
            <v>M0013</v>
          </cell>
          <cell r="B425" t="str">
            <v>M202.0020</v>
          </cell>
        </row>
        <row r="426">
          <cell r="A426" t="str">
            <v>M0015</v>
          </cell>
          <cell r="B426" t="str">
            <v>M202.0019</v>
          </cell>
        </row>
        <row r="427">
          <cell r="A427" t="str">
            <v>M7037</v>
          </cell>
        </row>
        <row r="428">
          <cell r="A428" t="str">
            <v>M7013</v>
          </cell>
          <cell r="B428" t="str">
            <v>M202.0093</v>
          </cell>
        </row>
        <row r="429">
          <cell r="A429" t="str">
            <v>M7004</v>
          </cell>
        </row>
        <row r="430">
          <cell r="A430" t="str">
            <v>M0036</v>
          </cell>
          <cell r="B430" t="str">
            <v>M202.0068</v>
          </cell>
        </row>
        <row r="431">
          <cell r="A431" t="str">
            <v>M7201</v>
          </cell>
        </row>
        <row r="432">
          <cell r="A432" t="str">
            <v>M7019</v>
          </cell>
          <cell r="B432" t="str">
            <v>M202.0094</v>
          </cell>
        </row>
        <row r="433">
          <cell r="A433" t="str">
            <v>M0051</v>
          </cell>
          <cell r="B433" t="str">
            <v>M202.0081</v>
          </cell>
        </row>
        <row r="434">
          <cell r="A434" t="str">
            <v>M0056</v>
          </cell>
          <cell r="B434" t="str">
            <v>M202.0067</v>
          </cell>
        </row>
        <row r="435">
          <cell r="A435" t="str">
            <v>M7039</v>
          </cell>
        </row>
        <row r="436">
          <cell r="A436" t="str">
            <v>M0173</v>
          </cell>
          <cell r="B436" t="str">
            <v>M202.0009</v>
          </cell>
        </row>
        <row r="437">
          <cell r="A437" t="str">
            <v>M0177</v>
          </cell>
          <cell r="B437" t="str">
            <v>M202.0012</v>
          </cell>
        </row>
        <row r="438">
          <cell r="A438" t="str">
            <v>M2259</v>
          </cell>
          <cell r="B438" t="str">
            <v>M102.0103</v>
          </cell>
        </row>
        <row r="439">
          <cell r="A439" t="str">
            <v>M0316</v>
          </cell>
          <cell r="B439" t="str">
            <v>M202.0085</v>
          </cell>
        </row>
        <row r="440">
          <cell r="A440" t="str">
            <v>M0317</v>
          </cell>
          <cell r="B440" t="str">
            <v>M202.0082</v>
          </cell>
        </row>
        <row r="441">
          <cell r="A441" t="str">
            <v>M05724</v>
          </cell>
          <cell r="B441" t="str">
            <v>M202.0097</v>
          </cell>
        </row>
        <row r="442">
          <cell r="A442" t="str">
            <v>M7005</v>
          </cell>
          <cell r="B442" t="str">
            <v>M202.0097</v>
          </cell>
        </row>
        <row r="443">
          <cell r="A443" t="str">
            <v>M2020</v>
          </cell>
          <cell r="B443" t="str">
            <v>M202.0116</v>
          </cell>
        </row>
        <row r="444">
          <cell r="A444" t="str">
            <v>M0358</v>
          </cell>
          <cell r="B444" t="str">
            <v>M202.0101</v>
          </cell>
        </row>
        <row r="445">
          <cell r="A445" t="str">
            <v>M0359</v>
          </cell>
          <cell r="B445" t="str">
            <v>M202.0058</v>
          </cell>
        </row>
        <row r="446">
          <cell r="A446" t="str">
            <v>M2359</v>
          </cell>
          <cell r="B446" t="str">
            <v>M202.0132</v>
          </cell>
        </row>
        <row r="447">
          <cell r="A447" t="str">
            <v>M7071</v>
          </cell>
        </row>
        <row r="448">
          <cell r="A448" t="str">
            <v>M7016</v>
          </cell>
          <cell r="B448" t="str">
            <v>M202.0102</v>
          </cell>
        </row>
        <row r="449">
          <cell r="A449" t="str">
            <v>M7029</v>
          </cell>
          <cell r="B449" t="str">
            <v>M202.0103</v>
          </cell>
        </row>
        <row r="450">
          <cell r="A450" t="str">
            <v>M7021</v>
          </cell>
          <cell r="B450" t="str">
            <v>M202.0104</v>
          </cell>
        </row>
        <row r="451">
          <cell r="A451" t="str">
            <v>M7027</v>
          </cell>
          <cell r="B451" t="str">
            <v>M202.0083</v>
          </cell>
        </row>
        <row r="452">
          <cell r="A452" t="str">
            <v>M7026</v>
          </cell>
          <cell r="B452" t="str">
            <v>M202.0083</v>
          </cell>
        </row>
        <row r="453">
          <cell r="A453" t="str">
            <v>M7055</v>
          </cell>
          <cell r="B453" t="str">
            <v>M202.0084</v>
          </cell>
        </row>
        <row r="454">
          <cell r="A454" t="str">
            <v>M7002</v>
          </cell>
          <cell r="B454" t="str">
            <v>M202.0105</v>
          </cell>
        </row>
        <row r="455">
          <cell r="A455" t="str">
            <v>M0360</v>
          </cell>
          <cell r="B455" t="str">
            <v>M202.0106</v>
          </cell>
        </row>
        <row r="456">
          <cell r="A456" t="str">
            <v>M7043</v>
          </cell>
          <cell r="B456" t="str">
            <v>M202.0107</v>
          </cell>
        </row>
        <row r="457">
          <cell r="A457" t="str">
            <v>M2361</v>
          </cell>
          <cell r="B457" t="str">
            <v>M202.0083</v>
          </cell>
        </row>
        <row r="458">
          <cell r="A458" t="str">
            <v>M2363</v>
          </cell>
        </row>
        <row r="459">
          <cell r="A459" t="str">
            <v>M2579</v>
          </cell>
          <cell r="B459" t="str">
            <v>M202.0084</v>
          </cell>
        </row>
        <row r="460">
          <cell r="A460" t="str">
            <v>M0379</v>
          </cell>
          <cell r="B460" t="str">
            <v>M202.0086</v>
          </cell>
        </row>
        <row r="461">
          <cell r="A461" t="str">
            <v>M7012</v>
          </cell>
        </row>
        <row r="462">
          <cell r="A462" t="str">
            <v>M7066</v>
          </cell>
          <cell r="B462" t="str">
            <v>M202.0048</v>
          </cell>
        </row>
        <row r="463">
          <cell r="A463" t="str">
            <v>M7063</v>
          </cell>
          <cell r="B463" t="str">
            <v>M202.0108</v>
          </cell>
        </row>
        <row r="464">
          <cell r="A464" t="str">
            <v>M0396</v>
          </cell>
          <cell r="B464" t="str">
            <v>M202.0031</v>
          </cell>
        </row>
        <row r="465">
          <cell r="A465" t="str">
            <v>M0408</v>
          </cell>
          <cell r="B465" t="str">
            <v>M201.0025</v>
          </cell>
        </row>
        <row r="466">
          <cell r="A466" t="str">
            <v>M0409</v>
          </cell>
          <cell r="B466" t="str">
            <v>M202.0112</v>
          </cell>
        </row>
        <row r="467">
          <cell r="A467" t="str">
            <v>M0416</v>
          </cell>
          <cell r="B467" t="str">
            <v>M202.0013</v>
          </cell>
        </row>
        <row r="468">
          <cell r="A468" t="str">
            <v>M4231</v>
          </cell>
          <cell r="B468" t="str">
            <v>M112.3401</v>
          </cell>
        </row>
        <row r="469">
          <cell r="A469" t="str">
            <v>M0426</v>
          </cell>
          <cell r="B469" t="str">
            <v>M112.3401</v>
          </cell>
        </row>
        <row r="470">
          <cell r="A470" t="str">
            <v>M0423</v>
          </cell>
          <cell r="B470" t="str">
            <v>M112.3401</v>
          </cell>
        </row>
        <row r="471">
          <cell r="A471" t="str">
            <v>M0431</v>
          </cell>
          <cell r="B471" t="str">
            <v>M202.0114</v>
          </cell>
        </row>
        <row r="472">
          <cell r="A472" t="str">
            <v>M0468</v>
          </cell>
          <cell r="B472" t="str">
            <v>M112.0102a</v>
          </cell>
        </row>
        <row r="473">
          <cell r="A473" t="str">
            <v>M0484</v>
          </cell>
          <cell r="B473" t="str">
            <v>M112.0102b</v>
          </cell>
        </row>
        <row r="474">
          <cell r="A474" t="str">
            <v>M7048</v>
          </cell>
          <cell r="B474" t="str">
            <v>M202.0033</v>
          </cell>
        </row>
        <row r="475">
          <cell r="A475" t="str">
            <v>M7073</v>
          </cell>
          <cell r="B475" t="str">
            <v>M202.0115</v>
          </cell>
        </row>
        <row r="476">
          <cell r="A476" t="str">
            <v>M2007</v>
          </cell>
          <cell r="B476" t="str">
            <v>M202.0116</v>
          </cell>
        </row>
        <row r="477">
          <cell r="A477" t="str">
            <v>M0603</v>
          </cell>
          <cell r="B477" t="str">
            <v>M202.0038</v>
          </cell>
        </row>
        <row r="478">
          <cell r="A478" t="str">
            <v>M0604</v>
          </cell>
          <cell r="B478" t="str">
            <v>M202.0066</v>
          </cell>
        </row>
        <row r="479">
          <cell r="A479" t="str">
            <v>M0606</v>
          </cell>
          <cell r="B479" t="str">
            <v>M202.0021</v>
          </cell>
        </row>
        <row r="480">
          <cell r="A480" t="str">
            <v>M6181</v>
          </cell>
          <cell r="B480" t="str">
            <v>M112.3801</v>
          </cell>
        </row>
        <row r="481">
          <cell r="A481" t="str">
            <v>M6112</v>
          </cell>
          <cell r="B481" t="str">
            <v>M112.3201</v>
          </cell>
        </row>
        <row r="482">
          <cell r="A482" t="str">
            <v>M0673</v>
          </cell>
          <cell r="B482" t="str">
            <v>M202.0025</v>
          </cell>
        </row>
        <row r="483">
          <cell r="A483" t="str">
            <v>M0679</v>
          </cell>
          <cell r="B483" t="str">
            <v>M202.0025</v>
          </cell>
        </row>
        <row r="484">
          <cell r="A484" t="str">
            <v>M7041</v>
          </cell>
        </row>
        <row r="485">
          <cell r="A485" t="str">
            <v>M0624</v>
          </cell>
          <cell r="B485" t="str">
            <v>M202.0025</v>
          </cell>
        </row>
        <row r="486">
          <cell r="A486" t="str">
            <v>M0759</v>
          </cell>
          <cell r="B486" t="str">
            <v>M202.0052</v>
          </cell>
        </row>
        <row r="487">
          <cell r="A487" t="str">
            <v>M2064</v>
          </cell>
          <cell r="B487" t="str">
            <v>M202.0124</v>
          </cell>
        </row>
        <row r="488">
          <cell r="A488" t="str">
            <v>M0773</v>
          </cell>
          <cell r="B488" t="str">
            <v>M202.0053</v>
          </cell>
        </row>
        <row r="489">
          <cell r="A489" t="str">
            <v>M0774</v>
          </cell>
          <cell r="B489" t="str">
            <v>M202.0061</v>
          </cell>
        </row>
        <row r="490">
          <cell r="A490" t="str">
            <v>M2070</v>
          </cell>
          <cell r="B490" t="str">
            <v>M202.0117</v>
          </cell>
        </row>
        <row r="491">
          <cell r="A491" t="str">
            <v>M7070</v>
          </cell>
          <cell r="B491" t="str">
            <v>M202.0117</v>
          </cell>
        </row>
        <row r="492">
          <cell r="A492" t="str">
            <v>M0788</v>
          </cell>
          <cell r="B492" t="str">
            <v>M203.0015</v>
          </cell>
        </row>
        <row r="493">
          <cell r="A493" t="str">
            <v>M7010</v>
          </cell>
          <cell r="B493" t="str">
            <v>M202.0118</v>
          </cell>
        </row>
        <row r="494">
          <cell r="A494" t="str">
            <v>M0793</v>
          </cell>
          <cell r="B494" t="str">
            <v>M202.0065</v>
          </cell>
        </row>
        <row r="495">
          <cell r="A495" t="str">
            <v>M7034</v>
          </cell>
          <cell r="B495" t="str">
            <v>M202.0156</v>
          </cell>
        </row>
        <row r="496">
          <cell r="A496" t="str">
            <v>M0795</v>
          </cell>
          <cell r="B496" t="str">
            <v>M202.0078</v>
          </cell>
        </row>
        <row r="497">
          <cell r="A497" t="str">
            <v>M7952</v>
          </cell>
          <cell r="B497" t="str">
            <v>M202.0122</v>
          </cell>
        </row>
        <row r="498">
          <cell r="A498" t="str">
            <v>M7971</v>
          </cell>
          <cell r="B498" t="str">
            <v>M203.0012</v>
          </cell>
        </row>
        <row r="499">
          <cell r="A499" t="str">
            <v>M2800</v>
          </cell>
          <cell r="B499" t="str">
            <v>M202.0057</v>
          </cell>
        </row>
        <row r="500">
          <cell r="A500" t="str">
            <v>M0804</v>
          </cell>
          <cell r="B500" t="str">
            <v>M202.0059</v>
          </cell>
        </row>
        <row r="501">
          <cell r="A501" t="str">
            <v>M8061</v>
          </cell>
          <cell r="B501" t="str">
            <v>M202.0079</v>
          </cell>
        </row>
        <row r="502">
          <cell r="A502" t="str">
            <v>M7049</v>
          </cell>
          <cell r="B502" t="str">
            <v>M202.0123</v>
          </cell>
        </row>
        <row r="503">
          <cell r="A503" t="str">
            <v>M7015</v>
          </cell>
          <cell r="B503" t="str">
            <v>M202.0124</v>
          </cell>
        </row>
        <row r="504">
          <cell r="A504" t="str">
            <v>M0827</v>
          </cell>
          <cell r="B504" t="str">
            <v>M202.0051</v>
          </cell>
        </row>
        <row r="505">
          <cell r="A505" t="str">
            <v>M7044</v>
          </cell>
          <cell r="B505" t="str">
            <v>M202.0125</v>
          </cell>
        </row>
        <row r="506">
          <cell r="A506" t="str">
            <v>M0857</v>
          </cell>
          <cell r="B506" t="str">
            <v>M202.0056</v>
          </cell>
        </row>
        <row r="507">
          <cell r="A507" t="str">
            <v>M7028</v>
          </cell>
          <cell r="B507" t="str">
            <v>M202.0126</v>
          </cell>
        </row>
        <row r="508">
          <cell r="A508" t="str">
            <v>M2068</v>
          </cell>
          <cell r="B508" t="str">
            <v>M202.0127</v>
          </cell>
        </row>
        <row r="509">
          <cell r="A509" t="str">
            <v>M0861</v>
          </cell>
          <cell r="B509" t="str">
            <v>M203.0019</v>
          </cell>
        </row>
        <row r="510">
          <cell r="A510" t="str">
            <v>M0862</v>
          </cell>
          <cell r="B510" t="str">
            <v>M202.0055</v>
          </cell>
        </row>
        <row r="511">
          <cell r="A511" t="str">
            <v>M0863</v>
          </cell>
          <cell r="B511" t="str">
            <v>M202.0088</v>
          </cell>
        </row>
        <row r="512">
          <cell r="A512" t="str">
            <v>M0910</v>
          </cell>
          <cell r="B512" t="str">
            <v>M202.0004</v>
          </cell>
        </row>
        <row r="513">
          <cell r="A513" t="str">
            <v>M0918</v>
          </cell>
          <cell r="B513" t="str">
            <v>M202.0048</v>
          </cell>
        </row>
        <row r="514">
          <cell r="A514" t="str">
            <v>M2345</v>
          </cell>
          <cell r="B514" t="str">
            <v>M202.0049</v>
          </cell>
        </row>
        <row r="515">
          <cell r="A515" t="str">
            <v>M0968</v>
          </cell>
          <cell r="B515" t="str">
            <v>M202.0018</v>
          </cell>
        </row>
        <row r="516">
          <cell r="A516" t="str">
            <v>M0974</v>
          </cell>
          <cell r="B516" t="str">
            <v>M202.0017</v>
          </cell>
        </row>
        <row r="517">
          <cell r="A517" t="str">
            <v>M7042</v>
          </cell>
          <cell r="B517" t="str">
            <v>M202.0128</v>
          </cell>
        </row>
        <row r="518">
          <cell r="A518" t="str">
            <v>M7058</v>
          </cell>
          <cell r="B518" t="str">
            <v>M202.0129</v>
          </cell>
        </row>
        <row r="519">
          <cell r="A519" t="str">
            <v>M2133</v>
          </cell>
          <cell r="B519" t="str">
            <v>M202.0039</v>
          </cell>
        </row>
        <row r="520">
          <cell r="A520" t="str">
            <v>M2135</v>
          </cell>
          <cell r="B520" t="str">
            <v>M202.0041</v>
          </cell>
        </row>
        <row r="521">
          <cell r="A521" t="str">
            <v>M4015</v>
          </cell>
        </row>
        <row r="522">
          <cell r="A522" t="str">
            <v>M3132</v>
          </cell>
          <cell r="B522" t="str">
            <v>M202.0042</v>
          </cell>
        </row>
        <row r="523">
          <cell r="A523" t="str">
            <v>M1013</v>
          </cell>
          <cell r="B523" t="str">
            <v>M202.0045</v>
          </cell>
        </row>
        <row r="524">
          <cell r="A524" t="str">
            <v>M2134</v>
          </cell>
          <cell r="B524" t="str">
            <v>M202.0043</v>
          </cell>
        </row>
        <row r="525">
          <cell r="A525" t="str">
            <v>M3581</v>
          </cell>
          <cell r="B525" t="str">
            <v>M202.0044</v>
          </cell>
        </row>
        <row r="526">
          <cell r="A526" t="str">
            <v>M2052</v>
          </cell>
          <cell r="B526" t="str">
            <v>M202.0130</v>
          </cell>
        </row>
        <row r="527">
          <cell r="A527" t="str">
            <v>M1046</v>
          </cell>
          <cell r="B527" t="str">
            <v>M112.1701</v>
          </cell>
        </row>
        <row r="528">
          <cell r="A528" t="str">
            <v>M7062</v>
          </cell>
        </row>
        <row r="529">
          <cell r="A529" t="str">
            <v>M1100</v>
          </cell>
          <cell r="B529" t="str">
            <v>M202.0034</v>
          </cell>
        </row>
        <row r="530">
          <cell r="A530" t="str">
            <v>M1136</v>
          </cell>
          <cell r="B530" t="str">
            <v>M202.0072</v>
          </cell>
        </row>
        <row r="531">
          <cell r="A531" t="str">
            <v>M1137</v>
          </cell>
          <cell r="B531" t="str">
            <v>M202.0073</v>
          </cell>
        </row>
        <row r="532">
          <cell r="A532" t="str">
            <v>M2362</v>
          </cell>
          <cell r="B532" t="str">
            <v>M202.0072</v>
          </cell>
        </row>
        <row r="533">
          <cell r="A533" t="str">
            <v>M7050</v>
          </cell>
          <cell r="B533" t="str">
            <v>M202.0132</v>
          </cell>
        </row>
        <row r="534">
          <cell r="A534" t="str">
            <v>M7032</v>
          </cell>
          <cell r="B534" t="str">
            <v>M202.0133</v>
          </cell>
        </row>
        <row r="535">
          <cell r="A535" t="str">
            <v>M7031</v>
          </cell>
          <cell r="B535" t="str">
            <v>M202.0134</v>
          </cell>
        </row>
        <row r="536">
          <cell r="A536" t="str">
            <v>M8782</v>
          </cell>
          <cell r="B536" t="str">
            <v>M202.0035</v>
          </cell>
        </row>
        <row r="537">
          <cell r="A537" t="str">
            <v>M8831</v>
          </cell>
          <cell r="B537" t="str">
            <v>M102.1107</v>
          </cell>
        </row>
        <row r="538">
          <cell r="A538" t="str">
            <v>M8901</v>
          </cell>
          <cell r="B538" t="str">
            <v>M202.0036</v>
          </cell>
        </row>
        <row r="539">
          <cell r="A539" t="str">
            <v>M1191</v>
          </cell>
          <cell r="B539" t="str">
            <v>M202.0029</v>
          </cell>
        </row>
        <row r="540">
          <cell r="A540" t="str">
            <v>M8921</v>
          </cell>
          <cell r="B540" t="str">
            <v>M202.0038</v>
          </cell>
        </row>
        <row r="541">
          <cell r="A541" t="str">
            <v>M7046</v>
          </cell>
          <cell r="B541" t="str">
            <v>M202.0136</v>
          </cell>
        </row>
        <row r="542">
          <cell r="A542" t="str">
            <v>M1193</v>
          </cell>
          <cell r="B542" t="str">
            <v>M108.0401</v>
          </cell>
        </row>
        <row r="543">
          <cell r="A543" t="str">
            <v>M1255</v>
          </cell>
          <cell r="B543" t="str">
            <v>M202.0037</v>
          </cell>
        </row>
        <row r="544">
          <cell r="A544" t="str">
            <v>M1261</v>
          </cell>
          <cell r="B544" t="str">
            <v>M202.0042</v>
          </cell>
        </row>
        <row r="545">
          <cell r="A545" t="str">
            <v>M1263</v>
          </cell>
          <cell r="B545" t="str">
            <v>M202.0074</v>
          </cell>
        </row>
        <row r="546">
          <cell r="A546" t="str">
            <v>M2633</v>
          </cell>
          <cell r="B546" t="str">
            <v>M202.0074</v>
          </cell>
        </row>
        <row r="547">
          <cell r="A547" t="str">
            <v>M6631</v>
          </cell>
          <cell r="B547" t="str">
            <v>M202.0074</v>
          </cell>
        </row>
        <row r="548">
          <cell r="A548" t="str">
            <v>M1273</v>
          </cell>
          <cell r="B548" t="str">
            <v>M202.0080</v>
          </cell>
        </row>
        <row r="549">
          <cell r="A549" t="str">
            <v>M1274</v>
          </cell>
          <cell r="B549" t="str">
            <v>M202.0080</v>
          </cell>
        </row>
        <row r="550">
          <cell r="A550" t="str">
            <v>M7036</v>
          </cell>
          <cell r="B550" t="str">
            <v>M202.0060</v>
          </cell>
        </row>
        <row r="551">
          <cell r="A551" t="str">
            <v>M1283</v>
          </cell>
          <cell r="B551" t="str">
            <v>M202.0075</v>
          </cell>
        </row>
        <row r="552">
          <cell r="A552" t="str">
            <v>M1292</v>
          </cell>
          <cell r="B552" t="str">
            <v>M202.0137</v>
          </cell>
        </row>
        <row r="553">
          <cell r="A553" t="str">
            <v>M1297</v>
          </cell>
          <cell r="B553" t="str">
            <v>M202.0076</v>
          </cell>
        </row>
        <row r="554">
          <cell r="A554" t="str">
            <v>M2313</v>
          </cell>
          <cell r="B554" t="str">
            <v>M2313</v>
          </cell>
        </row>
        <row r="555">
          <cell r="A555" t="str">
            <v>M7025</v>
          </cell>
          <cell r="B555" t="str">
            <v>M202.0138</v>
          </cell>
        </row>
        <row r="556">
          <cell r="A556" t="str">
            <v>M7024</v>
          </cell>
          <cell r="B556" t="str">
            <v>M202.0139</v>
          </cell>
        </row>
        <row r="557">
          <cell r="A557" t="str">
            <v>M7056</v>
          </cell>
        </row>
        <row r="558">
          <cell r="A558" t="str">
            <v>M2856</v>
          </cell>
        </row>
        <row r="559">
          <cell r="A559" t="str">
            <v>M1371</v>
          </cell>
          <cell r="B559" t="str">
            <v>M202.0087</v>
          </cell>
        </row>
        <row r="560">
          <cell r="A560" t="str">
            <v>M1372</v>
          </cell>
          <cell r="B560" t="str">
            <v>M202.0089</v>
          </cell>
        </row>
        <row r="561">
          <cell r="A561" t="str">
            <v>M2373</v>
          </cell>
          <cell r="B561" t="str">
            <v>M202.0090</v>
          </cell>
        </row>
        <row r="562">
          <cell r="A562" t="str">
            <v>M1373</v>
          </cell>
          <cell r="B562" t="str">
            <v>M202.0090</v>
          </cell>
        </row>
        <row r="563">
          <cell r="A563" t="str">
            <v>M1376</v>
          </cell>
          <cell r="B563" t="str">
            <v>M202.0063</v>
          </cell>
        </row>
        <row r="564">
          <cell r="A564" t="str">
            <v>M7047</v>
          </cell>
          <cell r="B564" t="str">
            <v>M202.0141</v>
          </cell>
        </row>
        <row r="565">
          <cell r="A565" t="str">
            <v>M1386</v>
          </cell>
          <cell r="B565" t="str">
            <v>M202.0142</v>
          </cell>
        </row>
        <row r="566">
          <cell r="A566" t="str">
            <v>M7011</v>
          </cell>
          <cell r="B566" t="str">
            <v>M202.0143</v>
          </cell>
        </row>
        <row r="567">
          <cell r="A567" t="str">
            <v>M7060</v>
          </cell>
          <cell r="B567" t="str">
            <v>M202.0131</v>
          </cell>
        </row>
        <row r="568">
          <cell r="A568" t="str">
            <v>M7009</v>
          </cell>
        </row>
        <row r="569">
          <cell r="A569" t="str">
            <v>M7057</v>
          </cell>
          <cell r="B569" t="str">
            <v>M202.0144</v>
          </cell>
        </row>
        <row r="570">
          <cell r="A570" t="str">
            <v>M2485</v>
          </cell>
          <cell r="B570" t="str">
            <v>M202.0050</v>
          </cell>
        </row>
        <row r="571">
          <cell r="A571" t="str">
            <v>M1178</v>
          </cell>
          <cell r="B571" t="str">
            <v>M202.0035</v>
          </cell>
        </row>
        <row r="572">
          <cell r="A572" t="str">
            <v>M7054</v>
          </cell>
          <cell r="B572" t="str">
            <v>M202.0145</v>
          </cell>
        </row>
        <row r="574">
          <cell r="A574" t="str">
            <v>M3941</v>
          </cell>
          <cell r="B574" t="str">
            <v>M201.0020</v>
          </cell>
        </row>
        <row r="575">
          <cell r="A575" t="str">
            <v>M1398</v>
          </cell>
          <cell r="B575" t="str">
            <v>M112.3301</v>
          </cell>
        </row>
        <row r="576">
          <cell r="A576" t="str">
            <v>M1409</v>
          </cell>
          <cell r="B576" t="str">
            <v>M202.0164</v>
          </cell>
        </row>
        <row r="577">
          <cell r="A577" t="str">
            <v>M1411</v>
          </cell>
          <cell r="B577" t="str">
            <v>M201.0021</v>
          </cell>
        </row>
        <row r="578">
          <cell r="A578" t="str">
            <v>M1437</v>
          </cell>
          <cell r="B578" t="str">
            <v>M202.0023</v>
          </cell>
        </row>
        <row r="579">
          <cell r="A579" t="str">
            <v>M2484</v>
          </cell>
          <cell r="B579" t="str">
            <v>M202.0164</v>
          </cell>
        </row>
        <row r="580">
          <cell r="A580" t="str">
            <v>M2634</v>
          </cell>
          <cell r="B580" t="str">
            <v>M202.0050</v>
          </cell>
        </row>
        <row r="581">
          <cell r="A581" t="str">
            <v>M1485</v>
          </cell>
          <cell r="B581" t="str">
            <v>M202.0050</v>
          </cell>
        </row>
        <row r="582">
          <cell r="A582" t="str">
            <v>M2970</v>
          </cell>
        </row>
        <row r="583">
          <cell r="A583" t="str">
            <v>M3970</v>
          </cell>
        </row>
        <row r="584">
          <cell r="A584" t="str">
            <v>M2971</v>
          </cell>
          <cell r="B584" t="str">
            <v>M203.0012</v>
          </cell>
        </row>
        <row r="585">
          <cell r="A585" t="str">
            <v>M7014</v>
          </cell>
          <cell r="B585" t="str">
            <v>M202.0147</v>
          </cell>
        </row>
        <row r="586">
          <cell r="A586" t="str">
            <v>M2691</v>
          </cell>
          <cell r="B586" t="str">
            <v>M202.0091</v>
          </cell>
        </row>
        <row r="587">
          <cell r="A587" t="str">
            <v>M1690</v>
          </cell>
          <cell r="B587" t="str">
            <v>M202.0091</v>
          </cell>
        </row>
        <row r="588">
          <cell r="A588" t="str">
            <v>M1738</v>
          </cell>
          <cell r="B588" t="str">
            <v>M202.0077</v>
          </cell>
        </row>
        <row r="589">
          <cell r="A589" t="str">
            <v>M2050</v>
          </cell>
          <cell r="B589" t="str">
            <v>M202.0147</v>
          </cell>
        </row>
        <row r="590">
          <cell r="A590" t="str">
            <v>M1744</v>
          </cell>
          <cell r="B590" t="str">
            <v>M202.0002</v>
          </cell>
        </row>
        <row r="591">
          <cell r="A591" t="str">
            <v>M7069</v>
          </cell>
          <cell r="B591" t="str">
            <v>M202.0148</v>
          </cell>
        </row>
        <row r="592">
          <cell r="A592" t="str">
            <v>M7708</v>
          </cell>
          <cell r="B592" t="str">
            <v>M202.0149</v>
          </cell>
        </row>
        <row r="593">
          <cell r="A593" t="str">
            <v>M7030</v>
          </cell>
          <cell r="B593" t="str">
            <v>M202.0150</v>
          </cell>
        </row>
        <row r="594">
          <cell r="A594" t="str">
            <v>M7038</v>
          </cell>
        </row>
        <row r="595">
          <cell r="A595" t="str">
            <v>M7045</v>
          </cell>
          <cell r="B595" t="str">
            <v>M202.0151</v>
          </cell>
        </row>
        <row r="596">
          <cell r="A596" t="str">
            <v>M7053</v>
          </cell>
          <cell r="B596" t="str">
            <v>M202.0120</v>
          </cell>
        </row>
        <row r="597">
          <cell r="A597" t="str">
            <v>M7051</v>
          </cell>
          <cell r="B597" t="str">
            <v>M202.0152</v>
          </cell>
        </row>
        <row r="598">
          <cell r="A598" t="str">
            <v>M2074</v>
          </cell>
        </row>
        <row r="599">
          <cell r="A599" t="str">
            <v>M7074</v>
          </cell>
        </row>
        <row r="600">
          <cell r="A600" t="str">
            <v>M7018</v>
          </cell>
          <cell r="B600" t="str">
            <v>M202.0153</v>
          </cell>
        </row>
        <row r="601">
          <cell r="A601" t="str">
            <v>M7006</v>
          </cell>
          <cell r="B601" t="str">
            <v>M202.0078</v>
          </cell>
        </row>
        <row r="602">
          <cell r="A602" t="str">
            <v>M7003</v>
          </cell>
          <cell r="B602" t="str">
            <v>M202.0079</v>
          </cell>
        </row>
        <row r="603">
          <cell r="A603" t="str">
            <v>M1749</v>
          </cell>
          <cell r="B603" t="str">
            <v>M202.0005</v>
          </cell>
        </row>
        <row r="604">
          <cell r="A604" t="str">
            <v>M7033</v>
          </cell>
          <cell r="B604" t="str">
            <v>M202.0154</v>
          </cell>
        </row>
        <row r="605">
          <cell r="A605" t="str">
            <v>M7035</v>
          </cell>
        </row>
        <row r="606">
          <cell r="A606" t="str">
            <v>M7001</v>
          </cell>
          <cell r="B606" t="str">
            <v>M202.0092</v>
          </cell>
        </row>
        <row r="607">
          <cell r="A607" t="str">
            <v>M7022</v>
          </cell>
        </row>
        <row r="608">
          <cell r="A608" t="str">
            <v>M7023</v>
          </cell>
          <cell r="B608" t="str">
            <v>M202.0155</v>
          </cell>
        </row>
        <row r="609">
          <cell r="A609" t="str">
            <v>M1764</v>
          </cell>
          <cell r="B609" t="str">
            <v>M202.0069</v>
          </cell>
        </row>
        <row r="610">
          <cell r="A610" t="str">
            <v>M7017</v>
          </cell>
          <cell r="B610" t="str">
            <v>M202.0156</v>
          </cell>
        </row>
        <row r="611">
          <cell r="A611" t="str">
            <v>M2040</v>
          </cell>
        </row>
        <row r="612">
          <cell r="A612" t="str">
            <v>M7146</v>
          </cell>
        </row>
        <row r="613">
          <cell r="A613" t="str">
            <v>M7145</v>
          </cell>
        </row>
        <row r="614">
          <cell r="A614" t="str">
            <v>M1825</v>
          </cell>
          <cell r="B614" t="str">
            <v>M202.0003</v>
          </cell>
        </row>
        <row r="615">
          <cell r="A615" t="str">
            <v>M7059</v>
          </cell>
          <cell r="B615" t="str">
            <v>M202.0157</v>
          </cell>
        </row>
        <row r="616">
          <cell r="A616" t="str">
            <v>M1826</v>
          </cell>
          <cell r="B616" t="str">
            <v>M202.0015</v>
          </cell>
        </row>
        <row r="617">
          <cell r="A617" t="str">
            <v>M7701</v>
          </cell>
          <cell r="B617" t="str">
            <v>M202.0158</v>
          </cell>
        </row>
        <row r="618">
          <cell r="A618" t="str">
            <v>M1827</v>
          </cell>
          <cell r="B618" t="str">
            <v>M202.0016</v>
          </cell>
        </row>
        <row r="619">
          <cell r="A619" t="str">
            <v>M7725</v>
          </cell>
          <cell r="B619" t="str">
            <v>M202.0014</v>
          </cell>
        </row>
        <row r="620">
          <cell r="A620" t="str">
            <v>M7061</v>
          </cell>
          <cell r="B620" t="str">
            <v>M202.0160</v>
          </cell>
        </row>
        <row r="621">
          <cell r="A621" t="str">
            <v>M1856</v>
          </cell>
          <cell r="B621" t="str">
            <v>M1856</v>
          </cell>
        </row>
        <row r="622">
          <cell r="A622" t="str">
            <v>M0182</v>
          </cell>
          <cell r="B622" t="str">
            <v>M102.0202</v>
          </cell>
        </row>
        <row r="623">
          <cell r="A623" t="str">
            <v>M2252</v>
          </cell>
          <cell r="B623" t="str">
            <v>M102.0210</v>
          </cell>
        </row>
        <row r="624">
          <cell r="A624" t="str">
            <v>M0226</v>
          </cell>
        </row>
        <row r="625">
          <cell r="A625" t="str">
            <v>M02311</v>
          </cell>
        </row>
        <row r="626">
          <cell r="A626" t="str">
            <v>M0216</v>
          </cell>
          <cell r="B626" t="str">
            <v>M102.0310</v>
          </cell>
        </row>
        <row r="627">
          <cell r="A627" t="str">
            <v>M0220</v>
          </cell>
          <cell r="B627" t="str">
            <v>M102.0313</v>
          </cell>
        </row>
        <row r="628">
          <cell r="A628" t="str">
            <v>M2181</v>
          </cell>
        </row>
        <row r="629">
          <cell r="A629" t="str">
            <v>M0222</v>
          </cell>
        </row>
        <row r="630">
          <cell r="A630" t="str">
            <v>M0223</v>
          </cell>
          <cell r="B630" t="str">
            <v>M102.0314</v>
          </cell>
        </row>
        <row r="631">
          <cell r="A631" t="str">
            <v>M0228</v>
          </cell>
        </row>
        <row r="632">
          <cell r="A632" t="str">
            <v>M0156</v>
          </cell>
          <cell r="B632" t="str">
            <v>M102.0501</v>
          </cell>
        </row>
        <row r="633">
          <cell r="A633" t="str">
            <v>M0154</v>
          </cell>
          <cell r="B633" t="str">
            <v>M102.0502</v>
          </cell>
        </row>
        <row r="634">
          <cell r="A634" t="str">
            <v>M01651</v>
          </cell>
          <cell r="B634" t="str">
            <v>M102.0409</v>
          </cell>
        </row>
        <row r="635">
          <cell r="A635" t="str">
            <v>M0250</v>
          </cell>
          <cell r="B635" t="str">
            <v>M102.0107</v>
          </cell>
        </row>
        <row r="636">
          <cell r="A636" t="str">
            <v>M0292</v>
          </cell>
          <cell r="B636" t="str">
            <v>M102.0603</v>
          </cell>
        </row>
        <row r="637">
          <cell r="A637" t="str">
            <v>M0308A</v>
          </cell>
        </row>
        <row r="638">
          <cell r="A638" t="str">
            <v>M0310</v>
          </cell>
          <cell r="B638" t="str">
            <v>M102.0803</v>
          </cell>
        </row>
        <row r="639">
          <cell r="A639" t="str">
            <v>M0312A</v>
          </cell>
          <cell r="B639" t="str">
            <v>M102.0804</v>
          </cell>
        </row>
        <row r="640">
          <cell r="A640" t="str">
            <v>M0312</v>
          </cell>
          <cell r="B640" t="str">
            <v>M102.0804</v>
          </cell>
        </row>
        <row r="641">
          <cell r="A641" t="str">
            <v>M0302A</v>
          </cell>
          <cell r="B641" t="str">
            <v>M102.0805</v>
          </cell>
        </row>
        <row r="642">
          <cell r="A642" t="str">
            <v>M0303A</v>
          </cell>
          <cell r="B642" t="str">
            <v>M102.0807</v>
          </cell>
        </row>
        <row r="643">
          <cell r="A643" t="str">
            <v>M0307</v>
          </cell>
          <cell r="B643" t="str">
            <v>M102.0809</v>
          </cell>
        </row>
        <row r="644">
          <cell r="A644" t="str">
            <v>M0301A</v>
          </cell>
        </row>
        <row r="645">
          <cell r="A645" t="str">
            <v>M0319</v>
          </cell>
          <cell r="B645" t="str">
            <v>M102.0601</v>
          </cell>
        </row>
        <row r="646">
          <cell r="A646" t="str">
            <v>M0320</v>
          </cell>
          <cell r="B646" t="str">
            <v>M102.0602</v>
          </cell>
        </row>
        <row r="647">
          <cell r="A647" t="str">
            <v>M0323</v>
          </cell>
          <cell r="B647" t="str">
            <v>M102.0604</v>
          </cell>
        </row>
        <row r="648">
          <cell r="A648" t="str">
            <v>M0394</v>
          </cell>
          <cell r="B648" t="str">
            <v>M102.1304</v>
          </cell>
        </row>
        <row r="649">
          <cell r="A649" t="str">
            <v>M0402</v>
          </cell>
          <cell r="B649" t="str">
            <v>M102.1304</v>
          </cell>
        </row>
        <row r="650">
          <cell r="A650" t="str">
            <v>M0443</v>
          </cell>
          <cell r="B650" t="str">
            <v>M112.0501</v>
          </cell>
        </row>
        <row r="651">
          <cell r="A651" t="str">
            <v>M0605</v>
          </cell>
          <cell r="B651" t="str">
            <v>M112.2001</v>
          </cell>
        </row>
        <row r="652">
          <cell r="A652" t="str">
            <v>M0609</v>
          </cell>
        </row>
        <row r="653">
          <cell r="A653" t="str">
            <v>M0620</v>
          </cell>
          <cell r="B653" t="str">
            <v>M112.3201</v>
          </cell>
        </row>
        <row r="654">
          <cell r="A654" t="str">
            <v>M0685</v>
          </cell>
          <cell r="B654" t="str">
            <v>M112.3601</v>
          </cell>
        </row>
        <row r="655">
          <cell r="A655" t="str">
            <v>M0840</v>
          </cell>
          <cell r="B655" t="str">
            <v>M202.0008</v>
          </cell>
        </row>
        <row r="656">
          <cell r="A656" t="str">
            <v>M0911</v>
          </cell>
          <cell r="B656" t="str">
            <v>M112.3601</v>
          </cell>
        </row>
        <row r="657">
          <cell r="A657" t="str">
            <v>M0928</v>
          </cell>
          <cell r="B657" t="str">
            <v>M112.3901</v>
          </cell>
        </row>
        <row r="658">
          <cell r="A658" t="str">
            <v>M0941</v>
          </cell>
          <cell r="B658" t="str">
            <v>M112.4101</v>
          </cell>
        </row>
        <row r="659">
          <cell r="A659" t="str">
            <v>M0958</v>
          </cell>
        </row>
        <row r="660">
          <cell r="A660" t="str">
            <v>M0983</v>
          </cell>
        </row>
        <row r="661">
          <cell r="A661" t="str">
            <v>M1106</v>
          </cell>
          <cell r="B661" t="str">
            <v>M111.0102</v>
          </cell>
        </row>
        <row r="662">
          <cell r="A662" t="str">
            <v>M1111</v>
          </cell>
          <cell r="B662" t="str">
            <v>M112.1601</v>
          </cell>
        </row>
        <row r="663">
          <cell r="A663" t="str">
            <v>M1138</v>
          </cell>
          <cell r="B663" t="str">
            <v>M202.0073</v>
          </cell>
        </row>
        <row r="664">
          <cell r="A664" t="str">
            <v>M1156</v>
          </cell>
        </row>
        <row r="665">
          <cell r="A665" t="str">
            <v>M1157</v>
          </cell>
        </row>
        <row r="666">
          <cell r="A666" t="str">
            <v>M1155</v>
          </cell>
          <cell r="B666" t="str">
            <v>M112.3101</v>
          </cell>
        </row>
        <row r="667">
          <cell r="A667" t="str">
            <v>M1173</v>
          </cell>
        </row>
        <row r="668">
          <cell r="A668" t="str">
            <v>M1186</v>
          </cell>
          <cell r="B668" t="str">
            <v>M111.0101</v>
          </cell>
        </row>
        <row r="669">
          <cell r="A669" t="str">
            <v>M1332</v>
          </cell>
          <cell r="B669" t="str">
            <v>M112.1403</v>
          </cell>
        </row>
        <row r="670">
          <cell r="A670" t="str">
            <v>M1337</v>
          </cell>
          <cell r="B670" t="str">
            <v>M112.1401</v>
          </cell>
        </row>
        <row r="671">
          <cell r="A671" t="str">
            <v>M2368</v>
          </cell>
          <cell r="B671" t="str">
            <v>M202.0014</v>
          </cell>
        </row>
        <row r="672">
          <cell r="A672" t="str">
            <v>M13701</v>
          </cell>
          <cell r="B672" t="str">
            <v>M202.0008</v>
          </cell>
        </row>
        <row r="673">
          <cell r="A673" t="str">
            <v>M1401</v>
          </cell>
        </row>
        <row r="674">
          <cell r="A674" t="str">
            <v>M1435</v>
          </cell>
          <cell r="B674" t="str">
            <v>M104.0201</v>
          </cell>
        </row>
        <row r="675">
          <cell r="A675" t="str">
            <v>M1450</v>
          </cell>
          <cell r="B675" t="str">
            <v>M101.0501a</v>
          </cell>
        </row>
        <row r="676">
          <cell r="A676" t="str">
            <v>M1473</v>
          </cell>
          <cell r="B676" t="str">
            <v>M112.3001</v>
          </cell>
        </row>
        <row r="677">
          <cell r="A677" t="str">
            <v>M1537</v>
          </cell>
          <cell r="B677" t="str">
            <v>M106.0804</v>
          </cell>
        </row>
        <row r="678">
          <cell r="A678" t="str">
            <v>M1627</v>
          </cell>
          <cell r="B678" t="str">
            <v>M106.0104</v>
          </cell>
        </row>
        <row r="679">
          <cell r="A679" t="str">
            <v>M2635</v>
          </cell>
        </row>
        <row r="680">
          <cell r="A680" t="str">
            <v>M1634</v>
          </cell>
        </row>
        <row r="681">
          <cell r="A681" t="str">
            <v>M1635</v>
          </cell>
        </row>
        <row r="682">
          <cell r="A682" t="str">
            <v>M1660</v>
          </cell>
          <cell r="B682" t="str">
            <v>M112.4402</v>
          </cell>
        </row>
        <row r="683">
          <cell r="A683" t="str">
            <v>M1664</v>
          </cell>
          <cell r="B683" t="str">
            <v>M106.0801</v>
          </cell>
        </row>
        <row r="684">
          <cell r="A684" t="str">
            <v>M6761</v>
          </cell>
          <cell r="B684" t="str">
            <v>M109.0101a</v>
          </cell>
        </row>
        <row r="685">
          <cell r="A685" t="str">
            <v>M2216</v>
          </cell>
          <cell r="B685" t="str">
            <v>M112.1404</v>
          </cell>
        </row>
        <row r="686">
          <cell r="A686" t="str">
            <v>M1771</v>
          </cell>
          <cell r="B686" t="str">
            <v>M102.1101</v>
          </cell>
        </row>
        <row r="687">
          <cell r="A687" t="str">
            <v>M1775</v>
          </cell>
          <cell r="B687" t="str">
            <v>M102.1102</v>
          </cell>
        </row>
        <row r="688">
          <cell r="A688" t="str">
            <v>M1782</v>
          </cell>
        </row>
        <row r="689">
          <cell r="A689" t="str">
            <v>M1773</v>
          </cell>
        </row>
        <row r="690">
          <cell r="A690" t="str">
            <v>M1774</v>
          </cell>
        </row>
        <row r="691">
          <cell r="A691" t="str">
            <v>M1829</v>
          </cell>
          <cell r="B691" t="str">
            <v>M202.0014</v>
          </cell>
        </row>
        <row r="692">
          <cell r="A692" t="str">
            <v>M2219</v>
          </cell>
          <cell r="B692" t="str">
            <v>M102.1801</v>
          </cell>
        </row>
        <row r="693">
          <cell r="A693" t="str">
            <v>M04761</v>
          </cell>
          <cell r="B693" t="str">
            <v>M112.0102a</v>
          </cell>
        </row>
        <row r="694">
          <cell r="A694" t="str">
            <v>M0413</v>
          </cell>
        </row>
        <row r="695">
          <cell r="A695" t="str">
            <v>M04340</v>
          </cell>
        </row>
        <row r="696">
          <cell r="A696" t="str">
            <v>M04771</v>
          </cell>
        </row>
        <row r="697">
          <cell r="A697" t="str">
            <v>M04344</v>
          </cell>
          <cell r="B697" t="str">
            <v>M112.0104</v>
          </cell>
        </row>
        <row r="698">
          <cell r="A698" t="str">
            <v>M0464</v>
          </cell>
        </row>
        <row r="699">
          <cell r="A699" t="str">
            <v>M0472</v>
          </cell>
          <cell r="B699" t="str">
            <v>M112.0104</v>
          </cell>
        </row>
        <row r="700">
          <cell r="A700" t="str">
            <v>M0510</v>
          </cell>
          <cell r="B700" t="str">
            <v>M112.0302</v>
          </cell>
        </row>
        <row r="701">
          <cell r="A701" t="str">
            <v>M0508</v>
          </cell>
          <cell r="B701" t="str">
            <v>M112.0301</v>
          </cell>
        </row>
        <row r="702">
          <cell r="A702" t="str">
            <v>M2566</v>
          </cell>
          <cell r="B702" t="str">
            <v>M112.2701</v>
          </cell>
        </row>
        <row r="703">
          <cell r="A703" t="str">
            <v>M0615</v>
          </cell>
          <cell r="B703" t="str">
            <v>M112.3801</v>
          </cell>
        </row>
        <row r="704">
          <cell r="A704" t="str">
            <v>M06281</v>
          </cell>
        </row>
        <row r="705">
          <cell r="A705" t="str">
            <v>M1159</v>
          </cell>
          <cell r="B705" t="str">
            <v>M101.1103</v>
          </cell>
        </row>
        <row r="706">
          <cell r="A706" t="str">
            <v>M13081</v>
          </cell>
        </row>
        <row r="707">
          <cell r="A707" t="str">
            <v>M17711</v>
          </cell>
          <cell r="B707" t="str">
            <v>M102.1106</v>
          </cell>
        </row>
        <row r="708">
          <cell r="A708" t="str">
            <v>M1457</v>
          </cell>
          <cell r="B708" t="str">
            <v>M101.0504</v>
          </cell>
        </row>
        <row r="709">
          <cell r="A709" t="str">
            <v>M14591</v>
          </cell>
          <cell r="B709" t="str">
            <v>M101.0505</v>
          </cell>
        </row>
        <row r="710">
          <cell r="A710" t="str">
            <v>M15021</v>
          </cell>
        </row>
        <row r="711">
          <cell r="A711" t="str">
            <v>M15731</v>
          </cell>
        </row>
        <row r="712">
          <cell r="A712" t="str">
            <v>M15811</v>
          </cell>
        </row>
        <row r="713">
          <cell r="A713" t="str">
            <v>M1584</v>
          </cell>
          <cell r="B713" t="str">
            <v>M106.0102</v>
          </cell>
        </row>
        <row r="714">
          <cell r="A714" t="str">
            <v>M1551</v>
          </cell>
          <cell r="B714" t="str">
            <v>M106.0103</v>
          </cell>
        </row>
        <row r="715">
          <cell r="A715" t="str">
            <v>M1585</v>
          </cell>
          <cell r="B715" t="str">
            <v>M106.0104</v>
          </cell>
        </row>
        <row r="716">
          <cell r="A716" t="str">
            <v>M1548</v>
          </cell>
          <cell r="B716" t="str">
            <v>M106.0106</v>
          </cell>
        </row>
        <row r="717">
          <cell r="A717" t="str">
            <v>M15971</v>
          </cell>
        </row>
        <row r="718">
          <cell r="A718" t="str">
            <v>M15981</v>
          </cell>
          <cell r="B718" t="str">
            <v>M106.0201</v>
          </cell>
        </row>
        <row r="719">
          <cell r="A719" t="str">
            <v>M1611</v>
          </cell>
          <cell r="B719" t="str">
            <v>M106.0202</v>
          </cell>
        </row>
        <row r="720">
          <cell r="A720" t="str">
            <v>M1623</v>
          </cell>
          <cell r="B720" t="str">
            <v>M106.0504</v>
          </cell>
        </row>
        <row r="721">
          <cell r="A721" t="str">
            <v>M1851</v>
          </cell>
          <cell r="B721" t="str">
            <v>M106.0502</v>
          </cell>
        </row>
        <row r="722">
          <cell r="A722" t="str">
            <v>M1852</v>
          </cell>
          <cell r="B722" t="str">
            <v>M106.0503</v>
          </cell>
        </row>
        <row r="723">
          <cell r="A723" t="str">
            <v>M18502</v>
          </cell>
          <cell r="B723" t="str">
            <v>M106.0504</v>
          </cell>
        </row>
        <row r="724">
          <cell r="A724" t="str">
            <v>M1853</v>
          </cell>
          <cell r="B724" t="str">
            <v>M106.0504</v>
          </cell>
        </row>
        <row r="725">
          <cell r="A725" t="str">
            <v>M18500</v>
          </cell>
          <cell r="B725" t="str">
            <v>M106.0505</v>
          </cell>
        </row>
        <row r="726">
          <cell r="A726" t="str">
            <v>M1850</v>
          </cell>
          <cell r="B726" t="str">
            <v>M106.0506</v>
          </cell>
        </row>
        <row r="727">
          <cell r="A727" t="str">
            <v>M18681</v>
          </cell>
          <cell r="B727" t="str">
            <v>M106.0601</v>
          </cell>
        </row>
        <row r="728">
          <cell r="A728" t="str">
            <v>M1861</v>
          </cell>
        </row>
        <row r="729">
          <cell r="A729" t="str">
            <v>M1862</v>
          </cell>
        </row>
        <row r="730">
          <cell r="A730" t="str">
            <v>M1863</v>
          </cell>
        </row>
        <row r="731">
          <cell r="A731" t="str">
            <v>M18602</v>
          </cell>
        </row>
        <row r="732">
          <cell r="A732" t="str">
            <v>M18601</v>
          </cell>
        </row>
        <row r="733">
          <cell r="A733" t="str">
            <v>M186911</v>
          </cell>
        </row>
        <row r="734">
          <cell r="A734" t="str">
            <v>M186912</v>
          </cell>
        </row>
        <row r="735">
          <cell r="A735" t="str">
            <v>M1887</v>
          </cell>
          <cell r="B735" t="str">
            <v>M102.1803</v>
          </cell>
        </row>
        <row r="736">
          <cell r="A736" t="str">
            <v>M18951</v>
          </cell>
        </row>
        <row r="737">
          <cell r="A737" t="str">
            <v>M1902</v>
          </cell>
          <cell r="B737" t="str">
            <v>M106.0105</v>
          </cell>
        </row>
        <row r="738">
          <cell r="A738" t="str">
            <v>M1897</v>
          </cell>
          <cell r="B738" t="str">
            <v>M106.0106</v>
          </cell>
        </row>
        <row r="739">
          <cell r="A739" t="str">
            <v>M19001</v>
          </cell>
        </row>
        <row r="740">
          <cell r="A740" t="str">
            <v>M18551</v>
          </cell>
        </row>
        <row r="741">
          <cell r="A741" t="str">
            <v>M1910</v>
          </cell>
        </row>
        <row r="742">
          <cell r="A742" t="str">
            <v>M1911</v>
          </cell>
        </row>
        <row r="743">
          <cell r="A743" t="str">
            <v>M15601</v>
          </cell>
          <cell r="B743" t="str">
            <v>M106.0602</v>
          </cell>
        </row>
        <row r="744">
          <cell r="A744" t="str">
            <v>M15602</v>
          </cell>
          <cell r="B744" t="str">
            <v>M106.0501</v>
          </cell>
        </row>
        <row r="745">
          <cell r="A745" t="str">
            <v>M1917</v>
          </cell>
          <cell r="B745" t="str">
            <v>M102.1901</v>
          </cell>
        </row>
        <row r="746">
          <cell r="A746" t="str">
            <v>M1914</v>
          </cell>
          <cell r="B746" t="str">
            <v>M102.1902</v>
          </cell>
        </row>
        <row r="747">
          <cell r="A747" t="str">
            <v>M1930</v>
          </cell>
        </row>
        <row r="748">
          <cell r="A748" t="str">
            <v>M1929</v>
          </cell>
        </row>
        <row r="749">
          <cell r="A749" t="str">
            <v>M0049</v>
          </cell>
          <cell r="B749" t="str">
            <v>M203.0001</v>
          </cell>
        </row>
        <row r="750">
          <cell r="A750" t="str">
            <v>M00491</v>
          </cell>
          <cell r="B750" t="str">
            <v>M203.0002</v>
          </cell>
        </row>
        <row r="751">
          <cell r="A751" t="str">
            <v>M0318</v>
          </cell>
          <cell r="B751" t="str">
            <v>M203.0003</v>
          </cell>
        </row>
        <row r="752">
          <cell r="A752" t="str">
            <v>M0372</v>
          </cell>
          <cell r="B752" t="str">
            <v>M203.0005</v>
          </cell>
        </row>
        <row r="753">
          <cell r="A753" t="str">
            <v>M03721</v>
          </cell>
          <cell r="B753" t="str">
            <v>M203.0004</v>
          </cell>
        </row>
        <row r="754">
          <cell r="A754" t="str">
            <v>M03751</v>
          </cell>
          <cell r="B754" t="str">
            <v>M203.0006</v>
          </cell>
        </row>
        <row r="755">
          <cell r="A755" t="str">
            <v>M0376</v>
          </cell>
          <cell r="B755" t="str">
            <v>M203.0007</v>
          </cell>
        </row>
        <row r="756">
          <cell r="A756" t="str">
            <v>M0378</v>
          </cell>
          <cell r="B756" t="str">
            <v>M203.0008</v>
          </cell>
        </row>
        <row r="757">
          <cell r="A757" t="str">
            <v>M0608</v>
          </cell>
          <cell r="B757" t="str">
            <v>M203.0020</v>
          </cell>
        </row>
        <row r="758">
          <cell r="A758" t="str">
            <v>M0756</v>
          </cell>
          <cell r="B758" t="str">
            <v>M203.0009</v>
          </cell>
        </row>
        <row r="759">
          <cell r="A759" t="str">
            <v>M0781</v>
          </cell>
          <cell r="B759" t="str">
            <v>M203.0013</v>
          </cell>
        </row>
        <row r="760">
          <cell r="A760" t="str">
            <v>M0785</v>
          </cell>
          <cell r="B760" t="str">
            <v>M203.0014</v>
          </cell>
        </row>
        <row r="761">
          <cell r="A761" t="str">
            <v>M0789</v>
          </cell>
          <cell r="B761" t="str">
            <v>M203.0016</v>
          </cell>
        </row>
        <row r="762">
          <cell r="A762" t="str">
            <v>M0790</v>
          </cell>
          <cell r="B762" t="str">
            <v>M203.0010</v>
          </cell>
        </row>
        <row r="763">
          <cell r="A763" t="str">
            <v>M0792</v>
          </cell>
          <cell r="B763" t="str">
            <v>M203.0011</v>
          </cell>
        </row>
        <row r="764">
          <cell r="A764" t="str">
            <v>M0797</v>
          </cell>
          <cell r="B764" t="str">
            <v>M203.0012</v>
          </cell>
        </row>
        <row r="765">
          <cell r="A765" t="str">
            <v>M0846</v>
          </cell>
          <cell r="B765" t="str">
            <v>M203.0017</v>
          </cell>
        </row>
        <row r="766">
          <cell r="A766" t="str">
            <v>M0859</v>
          </cell>
        </row>
        <row r="767">
          <cell r="A767" t="str">
            <v>M0860</v>
          </cell>
          <cell r="B767" t="str">
            <v>M203.0018</v>
          </cell>
        </row>
        <row r="768">
          <cell r="A768" t="str">
            <v>M1142</v>
          </cell>
          <cell r="B768" t="str">
            <v>M203.0021</v>
          </cell>
        </row>
        <row r="769">
          <cell r="A769" t="str">
            <v>M12821</v>
          </cell>
          <cell r="B769" t="str">
            <v>M203.0023</v>
          </cell>
        </row>
        <row r="770">
          <cell r="A770" t="str">
            <v>M1322</v>
          </cell>
          <cell r="B770" t="str">
            <v>M203.0022</v>
          </cell>
        </row>
        <row r="771">
          <cell r="A771" t="str">
            <v>M1483</v>
          </cell>
          <cell r="B771" t="str">
            <v>M203.0024</v>
          </cell>
        </row>
        <row r="772">
          <cell r="A772" t="str">
            <v>M1528</v>
          </cell>
          <cell r="B772" t="str">
            <v>M203.0025</v>
          </cell>
        </row>
        <row r="773">
          <cell r="A773" t="str">
            <v>M1756</v>
          </cell>
          <cell r="B773" t="str">
            <v>M203.0026</v>
          </cell>
        </row>
        <row r="774">
          <cell r="A774" t="str">
            <v>M17601</v>
          </cell>
          <cell r="B774" t="str">
            <v>M203.0027</v>
          </cell>
        </row>
        <row r="775">
          <cell r="A775" t="str">
            <v>M1912</v>
          </cell>
        </row>
        <row r="776">
          <cell r="A776" t="str">
            <v>M0340</v>
          </cell>
        </row>
        <row r="777">
          <cell r="A777" t="str">
            <v>M0357</v>
          </cell>
          <cell r="B777" t="str">
            <v>M203.0019</v>
          </cell>
        </row>
        <row r="778">
          <cell r="A778" t="str">
            <v>M0449</v>
          </cell>
          <cell r="B778" t="str">
            <v>M112.0401</v>
          </cell>
        </row>
        <row r="779">
          <cell r="A779" t="str">
            <v>M0459</v>
          </cell>
        </row>
        <row r="780">
          <cell r="A780" t="str">
            <v>M08841</v>
          </cell>
        </row>
        <row r="781">
          <cell r="A781" t="str">
            <v>M0907</v>
          </cell>
          <cell r="B781" t="str">
            <v>M103.0901</v>
          </cell>
        </row>
        <row r="782">
          <cell r="A782" t="str">
            <v>M0932</v>
          </cell>
        </row>
        <row r="783">
          <cell r="A783" t="str">
            <v>M0984</v>
          </cell>
        </row>
        <row r="784">
          <cell r="A784" t="str">
            <v>M0980</v>
          </cell>
        </row>
        <row r="785">
          <cell r="A785" t="str">
            <v>M0981</v>
          </cell>
        </row>
        <row r="786">
          <cell r="A786" t="str">
            <v>M1047</v>
          </cell>
          <cell r="B786" t="str">
            <v>M112.1701</v>
          </cell>
        </row>
        <row r="787">
          <cell r="A787" t="str">
            <v>M10540</v>
          </cell>
          <cell r="B787" t="str">
            <v>M112.1703</v>
          </cell>
        </row>
        <row r="788">
          <cell r="A788" t="str">
            <v>M1114</v>
          </cell>
          <cell r="B788" t="str">
            <v>M112.1701</v>
          </cell>
        </row>
        <row r="789">
          <cell r="A789" t="str">
            <v>M11172</v>
          </cell>
        </row>
        <row r="790">
          <cell r="A790" t="str">
            <v>M1149</v>
          </cell>
        </row>
        <row r="791">
          <cell r="A791" t="str">
            <v>M1150</v>
          </cell>
        </row>
        <row r="792">
          <cell r="A792" t="str">
            <v>M1153</v>
          </cell>
        </row>
        <row r="793">
          <cell r="A793" t="str">
            <v>M1303</v>
          </cell>
        </row>
        <row r="794">
          <cell r="A794" t="str">
            <v>M1352</v>
          </cell>
        </row>
        <row r="795">
          <cell r="A795" t="str">
            <v>M1388</v>
          </cell>
        </row>
        <row r="796">
          <cell r="A796" t="str">
            <v>M1787</v>
          </cell>
          <cell r="B796" t="str">
            <v>M1777</v>
          </cell>
        </row>
        <row r="797">
          <cell r="A797" t="str">
            <v>M1880</v>
          </cell>
        </row>
        <row r="798">
          <cell r="A798" t="str">
            <v>M1919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ự toán Eta" id="{C61FC42A-5A9E-4E93-8F70-26CD69859FB2}" userId="b3f6b57d19646761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A716-8B5B-4B71-AF03-4E35416FA8CA}">
  <sheetPr filterMode="1"/>
  <dimension ref="A3:BO904"/>
  <sheetViews>
    <sheetView workbookViewId="0">
      <pane xSplit="10" ySplit="11" topLeftCell="K465" activePane="bottomRight" state="frozen"/>
      <selection pane="topRight" activeCell="K1" sqref="K1"/>
      <selection pane="bottomLeft" activeCell="A12" sqref="A12"/>
      <selection pane="bottomRight" activeCell="C466" sqref="C466"/>
    </sheetView>
  </sheetViews>
  <sheetFormatPr defaultColWidth="8.83203125" defaultRowHeight="12.75" x14ac:dyDescent="0.2"/>
  <cols>
    <col min="1" max="1" width="6.5" style="39" bestFit="1" customWidth="1"/>
    <col min="2" max="2" width="10.83203125" style="38" bestFit="1" customWidth="1"/>
    <col min="3" max="3" width="31.6640625" style="38" customWidth="1"/>
    <col min="4" max="4" width="9.6640625" style="39" hidden="1" customWidth="1"/>
    <col min="5" max="5" width="6.5" style="39" hidden="1" customWidth="1"/>
    <col min="6" max="6" width="9.1640625" style="39" hidden="1" customWidth="1"/>
    <col min="7" max="7" width="7.5" style="39" hidden="1" customWidth="1"/>
    <col min="8" max="8" width="12.5" style="39" hidden="1" customWidth="1"/>
    <col min="9" max="9" width="8" style="39" hidden="1" customWidth="1"/>
    <col min="10" max="10" width="10.5" style="85" hidden="1" customWidth="1"/>
    <col min="11" max="11" width="31.1640625" style="39" customWidth="1"/>
    <col min="12" max="12" width="16.5" style="38" hidden="1" customWidth="1"/>
    <col min="13" max="13" width="7" style="38" hidden="1" customWidth="1"/>
    <col min="14" max="14" width="0" style="39" hidden="1" customWidth="1"/>
    <col min="15" max="16" width="10" style="39" hidden="1" customWidth="1"/>
    <col min="17" max="19" width="11" style="111" hidden="1" customWidth="1"/>
    <col min="20" max="28" width="3.83203125" style="39" hidden="1" customWidth="1"/>
    <col min="29" max="29" width="4" style="39" bestFit="1" customWidth="1"/>
    <col min="30" max="33" width="3.83203125" style="39" bestFit="1" customWidth="1"/>
    <col min="34" max="34" width="6" style="39" bestFit="1" customWidth="1"/>
    <col min="35" max="36" width="3.83203125" style="39" bestFit="1" customWidth="1"/>
    <col min="37" max="40" width="4" style="39" bestFit="1" customWidth="1"/>
    <col min="41" max="64" width="3.83203125" style="39" bestFit="1" customWidth="1"/>
    <col min="65" max="67" width="8.83203125" style="39"/>
    <col min="68" max="16384" width="8.83203125" style="38"/>
  </cols>
  <sheetData>
    <row r="3" spans="1:67" ht="29.45" customHeight="1" x14ac:dyDescent="0.2">
      <c r="N3" s="93">
        <v>1.1000000000000001</v>
      </c>
      <c r="O3" s="94">
        <v>14210</v>
      </c>
      <c r="P3" s="94">
        <v>11120</v>
      </c>
      <c r="Q3" s="91"/>
      <c r="R3" s="91"/>
      <c r="S3" s="91"/>
      <c r="T3" s="209" t="s">
        <v>2567</v>
      </c>
      <c r="U3" s="209"/>
      <c r="V3" s="209"/>
      <c r="W3" s="209"/>
      <c r="X3" s="209"/>
      <c r="Y3" s="209" t="s">
        <v>2568</v>
      </c>
      <c r="Z3" s="209"/>
      <c r="AA3" s="209"/>
      <c r="AB3" s="209"/>
      <c r="AC3" s="208" t="s">
        <v>2545</v>
      </c>
      <c r="AD3" s="208"/>
      <c r="AE3" s="208" t="s">
        <v>2544</v>
      </c>
      <c r="AF3" s="208"/>
      <c r="AG3" s="208" t="s">
        <v>2653</v>
      </c>
      <c r="AH3" s="208"/>
      <c r="AI3" s="208"/>
      <c r="AJ3" s="208"/>
      <c r="AK3" s="209" t="s">
        <v>2543</v>
      </c>
      <c r="AL3" s="209"/>
      <c r="AM3" s="209"/>
      <c r="AN3" s="209"/>
      <c r="AO3" s="208" t="s">
        <v>2626</v>
      </c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 t="s">
        <v>2601</v>
      </c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15" t="s">
        <v>2546</v>
      </c>
      <c r="BN3" s="216"/>
      <c r="BO3" s="217"/>
    </row>
    <row r="4" spans="1:67" ht="57" customHeight="1" x14ac:dyDescent="0.2">
      <c r="N4" s="95"/>
      <c r="O4" s="95"/>
      <c r="P4" s="95"/>
      <c r="Q4" s="92"/>
      <c r="R4" s="92"/>
      <c r="S4" s="92"/>
      <c r="T4" s="209"/>
      <c r="U4" s="209"/>
      <c r="V4" s="209"/>
      <c r="W4" s="209"/>
      <c r="X4" s="209"/>
      <c r="Y4" s="209"/>
      <c r="Z4" s="209"/>
      <c r="AA4" s="209"/>
      <c r="AB4" s="209"/>
      <c r="AC4" s="208"/>
      <c r="AD4" s="208"/>
      <c r="AE4" s="208"/>
      <c r="AF4" s="208"/>
      <c r="AG4" s="208"/>
      <c r="AH4" s="208"/>
      <c r="AI4" s="208"/>
      <c r="AJ4" s="208"/>
      <c r="AK4" s="209"/>
      <c r="AL4" s="209"/>
      <c r="AM4" s="209"/>
      <c r="AN4" s="209"/>
      <c r="AO4" s="208" t="s">
        <v>2647</v>
      </c>
      <c r="AP4" s="208"/>
      <c r="AQ4" s="209" t="s">
        <v>2648</v>
      </c>
      <c r="AR4" s="209"/>
      <c r="AS4" s="209" t="s">
        <v>2649</v>
      </c>
      <c r="AT4" s="209"/>
      <c r="AU4" s="208" t="s">
        <v>2650</v>
      </c>
      <c r="AV4" s="208"/>
      <c r="AW4" s="208" t="s">
        <v>2651</v>
      </c>
      <c r="AX4" s="208"/>
      <c r="AY4" s="208" t="s">
        <v>2652</v>
      </c>
      <c r="AZ4" s="208"/>
      <c r="BA4" s="208" t="s">
        <v>2647</v>
      </c>
      <c r="BB4" s="208"/>
      <c r="BC4" s="209" t="s">
        <v>2648</v>
      </c>
      <c r="BD4" s="209"/>
      <c r="BE4" s="209" t="s">
        <v>2649</v>
      </c>
      <c r="BF4" s="209"/>
      <c r="BG4" s="208" t="s">
        <v>2650</v>
      </c>
      <c r="BH4" s="208"/>
      <c r="BI4" s="208" t="s">
        <v>2651</v>
      </c>
      <c r="BJ4" s="208"/>
      <c r="BK4" s="208" t="s">
        <v>2652</v>
      </c>
      <c r="BL4" s="208"/>
      <c r="BM4" s="218"/>
      <c r="BN4" s="219"/>
      <c r="BO4" s="220"/>
    </row>
    <row r="5" spans="1:67" x14ac:dyDescent="0.2">
      <c r="A5" s="41"/>
      <c r="N5" s="95" t="s">
        <v>2561</v>
      </c>
      <c r="O5" s="95" t="s">
        <v>2562</v>
      </c>
      <c r="P5" s="95" t="s">
        <v>2563</v>
      </c>
      <c r="Q5" s="92"/>
      <c r="R5" s="92"/>
      <c r="S5" s="92"/>
      <c r="T5" s="126" t="s">
        <v>2547</v>
      </c>
      <c r="U5" s="126" t="s">
        <v>2548</v>
      </c>
      <c r="V5" s="126" t="s">
        <v>2549</v>
      </c>
      <c r="W5" s="126" t="s">
        <v>2550</v>
      </c>
      <c r="X5" s="126" t="s">
        <v>2551</v>
      </c>
      <c r="Y5" s="126" t="s">
        <v>2552</v>
      </c>
      <c r="Z5" s="126" t="s">
        <v>2553</v>
      </c>
      <c r="AA5" s="126" t="s">
        <v>2554</v>
      </c>
      <c r="AB5" s="126" t="s">
        <v>2555</v>
      </c>
      <c r="AC5" s="126" t="s">
        <v>2556</v>
      </c>
      <c r="AD5" s="126" t="s">
        <v>2557</v>
      </c>
      <c r="AE5" s="126" t="s">
        <v>2556</v>
      </c>
      <c r="AF5" s="126" t="s">
        <v>2557</v>
      </c>
      <c r="AG5" s="126" t="s">
        <v>2552</v>
      </c>
      <c r="AH5" s="126" t="s">
        <v>2553</v>
      </c>
      <c r="AI5" s="126" t="s">
        <v>2554</v>
      </c>
      <c r="AJ5" s="126" t="s">
        <v>2555</v>
      </c>
      <c r="AK5" s="126" t="s">
        <v>2552</v>
      </c>
      <c r="AL5" s="126" t="s">
        <v>2553</v>
      </c>
      <c r="AM5" s="126" t="s">
        <v>2554</v>
      </c>
      <c r="AN5" s="126" t="s">
        <v>2555</v>
      </c>
      <c r="AO5" s="126" t="s">
        <v>2556</v>
      </c>
      <c r="AP5" s="126" t="s">
        <v>2557</v>
      </c>
      <c r="AQ5" s="126" t="s">
        <v>2556</v>
      </c>
      <c r="AR5" s="126" t="s">
        <v>2557</v>
      </c>
      <c r="AS5" s="126" t="s">
        <v>2556</v>
      </c>
      <c r="AT5" s="126" t="s">
        <v>2557</v>
      </c>
      <c r="AU5" s="126" t="s">
        <v>2556</v>
      </c>
      <c r="AV5" s="126" t="s">
        <v>2557</v>
      </c>
      <c r="AW5" s="126" t="s">
        <v>2556</v>
      </c>
      <c r="AX5" s="126" t="s">
        <v>2557</v>
      </c>
      <c r="AY5" s="126" t="s">
        <v>2556</v>
      </c>
      <c r="AZ5" s="126" t="s">
        <v>2557</v>
      </c>
      <c r="BA5" s="126" t="s">
        <v>2556</v>
      </c>
      <c r="BB5" s="126" t="s">
        <v>2557</v>
      </c>
      <c r="BC5" s="126" t="s">
        <v>2556</v>
      </c>
      <c r="BD5" s="126" t="s">
        <v>2557</v>
      </c>
      <c r="BE5" s="126" t="s">
        <v>2556</v>
      </c>
      <c r="BF5" s="126" t="s">
        <v>2557</v>
      </c>
      <c r="BG5" s="126" t="s">
        <v>2556</v>
      </c>
      <c r="BH5" s="126" t="s">
        <v>2557</v>
      </c>
      <c r="BI5" s="126" t="s">
        <v>2556</v>
      </c>
      <c r="BJ5" s="126" t="s">
        <v>2557</v>
      </c>
      <c r="BK5" s="126" t="s">
        <v>2556</v>
      </c>
      <c r="BL5" s="126" t="s">
        <v>2557</v>
      </c>
      <c r="BM5" s="126" t="s">
        <v>2558</v>
      </c>
      <c r="BN5" s="126" t="s">
        <v>2559</v>
      </c>
      <c r="BO5" s="126" t="s">
        <v>2560</v>
      </c>
    </row>
    <row r="6" spans="1:67" ht="15" x14ac:dyDescent="0.2">
      <c r="A6" s="213" t="s">
        <v>1</v>
      </c>
      <c r="B6" s="213" t="s">
        <v>2</v>
      </c>
      <c r="C6" s="213" t="s">
        <v>3</v>
      </c>
      <c r="D6" s="213" t="s">
        <v>4</v>
      </c>
      <c r="E6" s="214" t="s">
        <v>5</v>
      </c>
      <c r="F6" s="214"/>
      <c r="G6" s="214"/>
      <c r="H6" s="214" t="s">
        <v>0</v>
      </c>
      <c r="I6" s="214"/>
      <c r="J6" s="86"/>
      <c r="K6" s="210" t="s">
        <v>6</v>
      </c>
      <c r="L6" s="212" t="s">
        <v>2446</v>
      </c>
      <c r="M6" s="207" t="s">
        <v>2542</v>
      </c>
      <c r="N6" s="95">
        <v>1.05</v>
      </c>
      <c r="O6" s="95">
        <v>1.02</v>
      </c>
      <c r="P6" s="95">
        <v>1.03</v>
      </c>
      <c r="Q6" s="92"/>
      <c r="R6" s="92"/>
      <c r="S6" s="92"/>
      <c r="T6" s="127" t="e">
        <f>NC_TT13_2021!H5</f>
        <v>#VALUE!</v>
      </c>
      <c r="U6" s="127" t="e">
        <f>NC_TT13_2021!H7</f>
        <v>#VALUE!</v>
      </c>
      <c r="V6" s="127" t="e">
        <f>NC_TT13_2021!H8</f>
        <v>#VALUE!</v>
      </c>
      <c r="W6" s="127" t="e">
        <f>NC_TT13_2021!H9</f>
        <v>#VALUE!</v>
      </c>
      <c r="X6" s="127" t="e">
        <f>NC_TT13_2021!H10</f>
        <v>#VALUE!</v>
      </c>
      <c r="Y6" s="127" t="e">
        <f>NC_TT13_2021!H11</f>
        <v>#VALUE!</v>
      </c>
      <c r="Z6" s="127" t="e">
        <f>NC_TT13_2021!H12</f>
        <v>#VALUE!</v>
      </c>
      <c r="AA6" s="127" t="e">
        <f>NC_TT13_2021!H13</f>
        <v>#VALUE!</v>
      </c>
      <c r="AB6" s="127" t="e">
        <f>NC_TT13_2021!H14</f>
        <v>#VALUE!</v>
      </c>
      <c r="AC6" s="127" t="e">
        <f>NC_TT13_2021!H15</f>
        <v>#VALUE!</v>
      </c>
      <c r="AD6" s="127" t="e">
        <f>NC_TT13_2021!H17</f>
        <v>#VALUE!</v>
      </c>
      <c r="AE6" s="127" t="e">
        <f>NC_TT13_2021!H18</f>
        <v>#VALUE!</v>
      </c>
      <c r="AF6" s="127" t="e">
        <f>NC_TT13_2021!H20</f>
        <v>#VALUE!</v>
      </c>
      <c r="AG6" s="127" t="e">
        <f>NC_TT13_2021!H21</f>
        <v>#VALUE!</v>
      </c>
      <c r="AH6" s="127" t="e">
        <f>NC_TT13_2021!H22</f>
        <v>#VALUE!</v>
      </c>
      <c r="AI6" s="127" t="e">
        <f>NC_TT13_2021!H23</f>
        <v>#VALUE!</v>
      </c>
      <c r="AJ6" s="127" t="e">
        <f>NC_TT13_2021!H24</f>
        <v>#VALUE!</v>
      </c>
      <c r="AK6" s="127" t="e">
        <f>NC_TT13_2021!H25</f>
        <v>#VALUE!</v>
      </c>
      <c r="AL6" s="127" t="e">
        <f>NC_TT13_2021!H26</f>
        <v>#VALUE!</v>
      </c>
      <c r="AM6" s="127" t="e">
        <f>NC_TT13_2021!H27</f>
        <v>#VALUE!</v>
      </c>
      <c r="AN6" s="127" t="e">
        <f>NC_TT13_2021!H28</f>
        <v>#VALUE!</v>
      </c>
      <c r="AO6" s="127" t="e">
        <f>NC_TT13_2021!H29</f>
        <v>#VALUE!</v>
      </c>
      <c r="AP6" s="127" t="e">
        <f>NC_TT13_2021!H31</f>
        <v>#VALUE!</v>
      </c>
      <c r="AQ6" s="127" t="e">
        <f>NC_TT13_2021!H32</f>
        <v>#VALUE!</v>
      </c>
      <c r="AR6" s="127" t="e">
        <f>NC_TT13_2021!H34</f>
        <v>#VALUE!</v>
      </c>
      <c r="AS6" s="127" t="e">
        <f>NC_TT13_2021!H35</f>
        <v>#VALUE!</v>
      </c>
      <c r="AT6" s="127" t="e">
        <f>NC_TT13_2021!H37</f>
        <v>#VALUE!</v>
      </c>
      <c r="AU6" s="127" t="e">
        <f>NC_TT13_2021!H38</f>
        <v>#VALUE!</v>
      </c>
      <c r="AV6" s="127" t="e">
        <f>NC_TT13_2021!H40</f>
        <v>#VALUE!</v>
      </c>
      <c r="AW6" s="127" t="e">
        <f>NC_TT13_2021!H41</f>
        <v>#VALUE!</v>
      </c>
      <c r="AX6" s="127" t="e">
        <f>NC_TT13_2021!H43</f>
        <v>#VALUE!</v>
      </c>
      <c r="AY6" s="127" t="e">
        <f>NC_TT13_2021!H44</f>
        <v>#VALUE!</v>
      </c>
      <c r="AZ6" s="127" t="e">
        <f>NC_TT13_2021!H46</f>
        <v>#VALUE!</v>
      </c>
      <c r="BA6" s="127" t="e">
        <f>NC_TT13_2021!H47</f>
        <v>#VALUE!</v>
      </c>
      <c r="BB6" s="127" t="e">
        <f>NC_TT13_2021!H49</f>
        <v>#VALUE!</v>
      </c>
      <c r="BC6" s="127" t="e">
        <f>NC_TT13_2021!H50</f>
        <v>#VALUE!</v>
      </c>
      <c r="BD6" s="127" t="e">
        <f>NC_TT13_2021!H52</f>
        <v>#VALUE!</v>
      </c>
      <c r="BE6" s="127" t="e">
        <f>NC_TT13_2021!H53</f>
        <v>#VALUE!</v>
      </c>
      <c r="BF6" s="127" t="e">
        <f>NC_TT13_2021!H55</f>
        <v>#VALUE!</v>
      </c>
      <c r="BG6" s="127" t="e">
        <f>NC_TT13_2021!H56</f>
        <v>#VALUE!</v>
      </c>
      <c r="BH6" s="127" t="e">
        <f>NC_TT13_2021!H58</f>
        <v>#VALUE!</v>
      </c>
      <c r="BI6" s="127" t="e">
        <f>NC_TT13_2021!H59</f>
        <v>#VALUE!</v>
      </c>
      <c r="BJ6" s="127" t="e">
        <f>NC_TT13_2021!H61</f>
        <v>#VALUE!</v>
      </c>
      <c r="BK6" s="127" t="e">
        <f>NC_TT13_2021!H62</f>
        <v>#VALUE!</v>
      </c>
      <c r="BL6" s="127" t="e">
        <f>NC_TT13_2021!H64</f>
        <v>#VALUE!</v>
      </c>
      <c r="BM6" s="125"/>
      <c r="BN6" s="125"/>
      <c r="BO6" s="125"/>
    </row>
    <row r="7" spans="1:67" ht="38.25" x14ac:dyDescent="0.2">
      <c r="A7" s="213"/>
      <c r="B7" s="213"/>
      <c r="C7" s="213"/>
      <c r="D7" s="213"/>
      <c r="E7" s="42" t="s">
        <v>2447</v>
      </c>
      <c r="F7" s="43" t="s">
        <v>7</v>
      </c>
      <c r="G7" s="43" t="s">
        <v>8</v>
      </c>
      <c r="H7" s="214"/>
      <c r="I7" s="214"/>
      <c r="J7" s="87" t="s">
        <v>2566</v>
      </c>
      <c r="K7" s="211"/>
      <c r="L7" s="212"/>
      <c r="M7" s="207"/>
      <c r="N7" s="96">
        <v>1685</v>
      </c>
      <c r="O7" s="96">
        <f>O3/N3</f>
        <v>12918.181818181818</v>
      </c>
      <c r="P7" s="96">
        <f>P3/N3</f>
        <v>10109.090909090908</v>
      </c>
      <c r="Q7" s="92" t="s">
        <v>2564</v>
      </c>
      <c r="R7" s="92" t="s">
        <v>7</v>
      </c>
      <c r="S7" s="92" t="s">
        <v>2565</v>
      </c>
      <c r="T7" s="127" t="e">
        <f>NC_TT13_2021!I5</f>
        <v>#VALUE!</v>
      </c>
      <c r="U7" s="127" t="e">
        <f>NC_TT13_2021!I7</f>
        <v>#VALUE!</v>
      </c>
      <c r="V7" s="128" t="e">
        <f>NC_TT13_2021!I8</f>
        <v>#VALUE!</v>
      </c>
      <c r="W7" s="128" t="e">
        <f>NC_TT13_2021!I9</f>
        <v>#VALUE!</v>
      </c>
      <c r="X7" s="128" t="e">
        <f>NC_TT13_2021!I10</f>
        <v>#VALUE!</v>
      </c>
      <c r="Y7" s="128" t="e">
        <f>NC_TT13_2021!I11</f>
        <v>#VALUE!</v>
      </c>
      <c r="Z7" s="128" t="e">
        <f>NC_TT13_2021!I12</f>
        <v>#VALUE!</v>
      </c>
      <c r="AA7" s="128" t="e">
        <f>NC_TT13_2021!I13</f>
        <v>#VALUE!</v>
      </c>
      <c r="AB7" s="128" t="e">
        <f>NC_TT13_2021!I14</f>
        <v>#VALUE!</v>
      </c>
      <c r="AC7" s="128" t="e">
        <f>NC_TT13_2021!I15</f>
        <v>#VALUE!</v>
      </c>
      <c r="AD7" s="128" t="e">
        <f>NC_TT13_2021!I17</f>
        <v>#VALUE!</v>
      </c>
      <c r="AE7" s="128" t="e">
        <f>NC_TT13_2021!I18</f>
        <v>#VALUE!</v>
      </c>
      <c r="AF7" s="128" t="e">
        <f>NC_TT13_2021!I20</f>
        <v>#VALUE!</v>
      </c>
      <c r="AG7" s="128" t="e">
        <f>NC_TT13_2021!I21</f>
        <v>#VALUE!</v>
      </c>
      <c r="AH7" s="128" t="e">
        <f>NC_TT13_2021!I22</f>
        <v>#VALUE!</v>
      </c>
      <c r="AI7" s="128" t="e">
        <f>NC_TT13_2021!I23</f>
        <v>#VALUE!</v>
      </c>
      <c r="AJ7" s="128" t="e">
        <f>NC_TT13_2021!I24</f>
        <v>#VALUE!</v>
      </c>
      <c r="AK7" s="128" t="e">
        <f>NC_TT13_2021!I25</f>
        <v>#VALUE!</v>
      </c>
      <c r="AL7" s="128" t="e">
        <f>NC_TT13_2021!I26</f>
        <v>#VALUE!</v>
      </c>
      <c r="AM7" s="128" t="e">
        <f>NC_TT13_2021!I27</f>
        <v>#VALUE!</v>
      </c>
      <c r="AN7" s="128" t="e">
        <f>NC_TT13_2021!I28</f>
        <v>#VALUE!</v>
      </c>
      <c r="AO7" s="128" t="e">
        <f>NC_TT13_2021!I29</f>
        <v>#VALUE!</v>
      </c>
      <c r="AP7" s="128" t="e">
        <f>NC_TT13_2021!I31</f>
        <v>#VALUE!</v>
      </c>
      <c r="AQ7" s="128" t="e">
        <f>NC_TT13_2021!I32</f>
        <v>#VALUE!</v>
      </c>
      <c r="AR7" s="128" t="e">
        <f>NC_TT13_2021!I34</f>
        <v>#VALUE!</v>
      </c>
      <c r="AS7" s="128" t="e">
        <f>NC_TT13_2021!I35</f>
        <v>#VALUE!</v>
      </c>
      <c r="AT7" s="128" t="e">
        <f>NC_TT13_2021!I37</f>
        <v>#VALUE!</v>
      </c>
      <c r="AU7" s="128" t="e">
        <f>NC_TT13_2021!I38</f>
        <v>#VALUE!</v>
      </c>
      <c r="AV7" s="128" t="e">
        <f>NC_TT13_2021!I40</f>
        <v>#VALUE!</v>
      </c>
      <c r="AW7" s="128" t="e">
        <f>NC_TT13_2021!I41</f>
        <v>#VALUE!</v>
      </c>
      <c r="AX7" s="128" t="e">
        <f>NC_TT13_2021!I43</f>
        <v>#VALUE!</v>
      </c>
      <c r="AY7" s="128" t="e">
        <f>NC_TT13_2021!I44</f>
        <v>#VALUE!</v>
      </c>
      <c r="AZ7" s="128" t="e">
        <f>NC_TT13_2021!I46</f>
        <v>#VALUE!</v>
      </c>
      <c r="BA7" s="128" t="e">
        <f>NC_TT13_2021!I47</f>
        <v>#VALUE!</v>
      </c>
      <c r="BB7" s="128" t="e">
        <f>NC_TT13_2021!I49</f>
        <v>#VALUE!</v>
      </c>
      <c r="BC7" s="128" t="e">
        <f>NC_TT13_2021!I50</f>
        <v>#VALUE!</v>
      </c>
      <c r="BD7" s="128" t="e">
        <f>NC_TT13_2021!I52</f>
        <v>#VALUE!</v>
      </c>
      <c r="BE7" s="128" t="e">
        <f>NC_TT13_2021!I53</f>
        <v>#VALUE!</v>
      </c>
      <c r="BF7" s="128" t="e">
        <f>NC_TT13_2021!I55</f>
        <v>#VALUE!</v>
      </c>
      <c r="BG7" s="128" t="e">
        <f>NC_TT13_2021!I56</f>
        <v>#VALUE!</v>
      </c>
      <c r="BH7" s="128" t="e">
        <f>NC_TT13_2021!I58</f>
        <v>#VALUE!</v>
      </c>
      <c r="BI7" s="128" t="e">
        <f>NC_TT13_2021!I59</f>
        <v>#VALUE!</v>
      </c>
      <c r="BJ7" s="128" t="e">
        <f>NC_TT13_2021!I61</f>
        <v>#VALUE!</v>
      </c>
      <c r="BK7" s="128" t="e">
        <f>NC_TT13_2021!I62</f>
        <v>#VALUE!</v>
      </c>
      <c r="BL7" s="128" t="e">
        <f>NC_TT13_2021!I64</f>
        <v>#VALUE!</v>
      </c>
      <c r="BM7" s="95"/>
      <c r="BN7" s="95"/>
      <c r="BO7" s="95"/>
    </row>
    <row r="8" spans="1:67" ht="15" x14ac:dyDescent="0.2">
      <c r="A8" s="44" t="s">
        <v>9</v>
      </c>
      <c r="B8" s="45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/>
      <c r="J8" s="88"/>
      <c r="K8" s="46">
        <v>9</v>
      </c>
      <c r="L8" s="45">
        <v>10</v>
      </c>
      <c r="T8" s="127" t="e">
        <f>NC_TT13_2021!J5</f>
        <v>#VALUE!</v>
      </c>
      <c r="U8" s="128" t="e">
        <f>NC_TT13_2021!J7</f>
        <v>#VALUE!</v>
      </c>
      <c r="V8" s="128" t="e">
        <f>NC_TT13_2021!J8</f>
        <v>#VALUE!</v>
      </c>
      <c r="W8" s="128" t="e">
        <f>NC_TT13_2021!J9</f>
        <v>#VALUE!</v>
      </c>
      <c r="X8" s="128" t="e">
        <f>NC_TT13_2021!J10</f>
        <v>#VALUE!</v>
      </c>
      <c r="Y8" s="128" t="e">
        <f>NC_TT13_2021!J11</f>
        <v>#VALUE!</v>
      </c>
      <c r="Z8" s="128" t="e">
        <f>NC_TT13_2021!J12</f>
        <v>#VALUE!</v>
      </c>
      <c r="AA8" s="128" t="e">
        <f>NC_TT13_2021!J13</f>
        <v>#VALUE!</v>
      </c>
      <c r="AB8" s="128" t="e">
        <f>NC_TT13_2021!J14</f>
        <v>#VALUE!</v>
      </c>
      <c r="AC8" s="128" t="e">
        <f>NC_TT13_2021!J15</f>
        <v>#VALUE!</v>
      </c>
      <c r="AD8" s="128" t="e">
        <f>NC_TT13_2021!J17</f>
        <v>#VALUE!</v>
      </c>
      <c r="AE8" s="128" t="e">
        <f>NC_TT13_2021!J18</f>
        <v>#VALUE!</v>
      </c>
      <c r="AF8" s="128" t="e">
        <f>NC_TT13_2021!J20</f>
        <v>#VALUE!</v>
      </c>
      <c r="AG8" s="128" t="e">
        <f>NC_TT13_2021!J21</f>
        <v>#VALUE!</v>
      </c>
      <c r="AH8" s="128" t="e">
        <f>NC_TT13_2021!J22</f>
        <v>#VALUE!</v>
      </c>
      <c r="AI8" s="128" t="e">
        <f>NC_TT13_2021!J23</f>
        <v>#VALUE!</v>
      </c>
      <c r="AJ8" s="128" t="e">
        <f>NC_TT13_2021!J24</f>
        <v>#VALUE!</v>
      </c>
      <c r="AK8" s="128" t="e">
        <f>NC_TT13_2021!J25</f>
        <v>#VALUE!</v>
      </c>
      <c r="AL8" s="128" t="e">
        <f>NC_TT13_2021!J26</f>
        <v>#VALUE!</v>
      </c>
      <c r="AM8" s="128" t="e">
        <f>NC_TT13_2021!J27</f>
        <v>#VALUE!</v>
      </c>
      <c r="AN8" s="128" t="e">
        <f>NC_TT13_2021!J28</f>
        <v>#VALUE!</v>
      </c>
      <c r="AO8" s="128" t="e">
        <f>NC_TT13_2021!J29</f>
        <v>#VALUE!</v>
      </c>
      <c r="AP8" s="128" t="e">
        <f>NC_TT13_2021!J31</f>
        <v>#VALUE!</v>
      </c>
      <c r="AQ8" s="128" t="e">
        <f>NC_TT13_2021!J32</f>
        <v>#VALUE!</v>
      </c>
      <c r="AR8" s="128" t="e">
        <f>NC_TT13_2021!J34</f>
        <v>#VALUE!</v>
      </c>
      <c r="AS8" s="128" t="e">
        <f>NC_TT13_2021!J35</f>
        <v>#VALUE!</v>
      </c>
      <c r="AT8" s="128" t="e">
        <f>NC_TT13_2021!J37</f>
        <v>#VALUE!</v>
      </c>
      <c r="AU8" s="128" t="e">
        <f>NC_TT13_2021!J38</f>
        <v>#VALUE!</v>
      </c>
      <c r="AV8" s="128" t="e">
        <f>NC_TT13_2021!J40</f>
        <v>#VALUE!</v>
      </c>
      <c r="AW8" s="128" t="e">
        <f>NC_TT13_2021!J41</f>
        <v>#VALUE!</v>
      </c>
      <c r="AX8" s="128" t="e">
        <f>NC_TT13_2021!J43</f>
        <v>#VALUE!</v>
      </c>
      <c r="AY8" s="128" t="e">
        <f>NC_TT13_2021!J44</f>
        <v>#VALUE!</v>
      </c>
      <c r="AZ8" s="128" t="e">
        <f>NC_TT13_2021!J46</f>
        <v>#VALUE!</v>
      </c>
      <c r="BA8" s="128" t="e">
        <f>NC_TT13_2021!J47</f>
        <v>#VALUE!</v>
      </c>
      <c r="BB8" s="128" t="e">
        <f>NC_TT13_2021!J49</f>
        <v>#VALUE!</v>
      </c>
      <c r="BC8" s="128" t="e">
        <f>NC_TT13_2021!J50</f>
        <v>#VALUE!</v>
      </c>
      <c r="BD8" s="128" t="e">
        <f>NC_TT13_2021!J52</f>
        <v>#VALUE!</v>
      </c>
      <c r="BE8" s="128" t="e">
        <f>NC_TT13_2021!J53</f>
        <v>#VALUE!</v>
      </c>
      <c r="BF8" s="128" t="e">
        <f>NC_TT13_2021!J55</f>
        <v>#VALUE!</v>
      </c>
      <c r="BG8" s="128" t="e">
        <f>NC_TT13_2021!J56</f>
        <v>#VALUE!</v>
      </c>
      <c r="BH8" s="128" t="e">
        <f>NC_TT13_2021!J58</f>
        <v>#VALUE!</v>
      </c>
      <c r="BI8" s="128" t="e">
        <f>NC_TT13_2021!J59</f>
        <v>#VALUE!</v>
      </c>
      <c r="BJ8" s="128" t="e">
        <f>NC_TT13_2021!J61</f>
        <v>#VALUE!</v>
      </c>
      <c r="BK8" s="128" t="e">
        <f>NC_TT13_2021!J62</f>
        <v>#VALUE!</v>
      </c>
      <c r="BL8" s="128" t="e">
        <f>NC_TT13_2021!J64</f>
        <v>#VALUE!</v>
      </c>
      <c r="BM8" s="95"/>
      <c r="BN8" s="95"/>
      <c r="BO8" s="95"/>
    </row>
    <row r="9" spans="1:67" ht="25.5" hidden="1" x14ac:dyDescent="0.2">
      <c r="A9" s="44"/>
      <c r="B9" s="45"/>
      <c r="C9" s="47" t="s">
        <v>2442</v>
      </c>
      <c r="D9" s="46"/>
      <c r="E9" s="46"/>
      <c r="F9" s="46"/>
      <c r="G9" s="46"/>
      <c r="H9" s="46"/>
      <c r="I9" s="46"/>
      <c r="J9" s="88"/>
      <c r="K9" s="46"/>
      <c r="L9" s="45"/>
      <c r="N9" s="95"/>
      <c r="O9" s="95"/>
      <c r="P9" s="95"/>
      <c r="Q9" s="92"/>
      <c r="R9" s="92"/>
      <c r="S9" s="92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</row>
    <row r="10" spans="1:67" ht="25.5" hidden="1" x14ac:dyDescent="0.2">
      <c r="A10" s="48" t="s">
        <v>10</v>
      </c>
      <c r="B10" s="49" t="s">
        <v>11</v>
      </c>
      <c r="C10" s="47" t="s">
        <v>12</v>
      </c>
      <c r="D10" s="50"/>
      <c r="E10" s="50"/>
      <c r="F10" s="50"/>
      <c r="G10" s="50"/>
      <c r="H10" s="50"/>
      <c r="I10" s="50"/>
      <c r="J10" s="89"/>
      <c r="K10" s="50"/>
      <c r="L10" s="51"/>
      <c r="N10" s="95"/>
      <c r="O10" s="95"/>
      <c r="P10" s="95"/>
      <c r="Q10" s="92"/>
      <c r="R10" s="92"/>
      <c r="S10" s="92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</row>
    <row r="11" spans="1:67" ht="25.5" hidden="1" x14ac:dyDescent="0.2">
      <c r="A11" s="50"/>
      <c r="B11" s="49" t="s">
        <v>13</v>
      </c>
      <c r="C11" s="47" t="s">
        <v>14</v>
      </c>
      <c r="D11" s="50"/>
      <c r="E11" s="50"/>
      <c r="F11" s="50"/>
      <c r="G11" s="50"/>
      <c r="H11" s="50"/>
      <c r="I11" s="50"/>
      <c r="J11" s="89"/>
      <c r="K11" s="50"/>
      <c r="L11" s="51"/>
      <c r="N11" s="95"/>
      <c r="O11" s="95"/>
      <c r="P11" s="95"/>
      <c r="Q11" s="92"/>
      <c r="R11" s="92"/>
      <c r="S11" s="92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</row>
    <row r="12" spans="1:67" s="108" customFormat="1" ht="25.5" hidden="1" x14ac:dyDescent="0.2">
      <c r="A12" s="100" t="s">
        <v>9</v>
      </c>
      <c r="B12" s="101" t="s">
        <v>15</v>
      </c>
      <c r="C12" s="102" t="s">
        <v>2448</v>
      </c>
      <c r="D12" s="103">
        <v>280</v>
      </c>
      <c r="E12" s="104">
        <v>17</v>
      </c>
      <c r="F12" s="105">
        <v>5.8</v>
      </c>
      <c r="G12" s="103">
        <v>5</v>
      </c>
      <c r="H12" s="103">
        <v>43</v>
      </c>
      <c r="I12" s="100" t="s">
        <v>16</v>
      </c>
      <c r="J12" s="106">
        <f t="shared" ref="J12:J75" si="0">IF(SUMPRODUCT($N$6:$P$6,$N$7:$P$7,$N12:$P12),SUMPRODUCT($N$6:$P$6,$N$7:$P$7,$N12:$P12),0)</f>
        <v>447731.63636363635</v>
      </c>
      <c r="K12" s="129" t="s">
        <v>17</v>
      </c>
      <c r="L12" s="107">
        <v>809944</v>
      </c>
      <c r="N12" s="109"/>
      <c r="O12" s="109"/>
      <c r="P12" s="110">
        <f>H12</f>
        <v>43</v>
      </c>
      <c r="Q12" s="112">
        <f>IF($L12&gt;0,$L12*1000*IF($L12&gt;30000,0.9,1)*$E12%/$D12,"")</f>
        <v>442576.54285714292</v>
      </c>
      <c r="R12" s="112">
        <f>IF($L12&gt;0,$L12*1000*$F12%/$D12,"")</f>
        <v>167774.11428571428</v>
      </c>
      <c r="S12" s="112">
        <f>IF($L12&gt;0,$L12*1000*$G12%/$D12,"")</f>
        <v>144632.85714285713</v>
      </c>
      <c r="T12" s="109"/>
      <c r="U12" s="109">
        <v>1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 t="e">
        <f>ROUND(SUMPRODUCT($T$6:$BL$6,T12:BL12),0)</f>
        <v>#VALUE!</v>
      </c>
      <c r="BN12" s="109" t="e">
        <f>ROUND(SUMPRODUCT($T$7:$BL$7,T12:BL12),0)</f>
        <v>#VALUE!</v>
      </c>
      <c r="BO12" s="109" t="e">
        <f>ROUND(SUMPRODUCT($T$8:$BL$8,T12:BL12),0)</f>
        <v>#VALUE!</v>
      </c>
    </row>
    <row r="13" spans="1:67" ht="25.5" hidden="1" x14ac:dyDescent="0.2">
      <c r="A13" s="52" t="s">
        <v>18</v>
      </c>
      <c r="B13" s="53" t="s">
        <v>19</v>
      </c>
      <c r="C13" s="54" t="s">
        <v>2449</v>
      </c>
      <c r="D13" s="55">
        <v>280</v>
      </c>
      <c r="E13" s="56">
        <v>17</v>
      </c>
      <c r="F13" s="57">
        <v>5.8</v>
      </c>
      <c r="G13" s="55">
        <v>5</v>
      </c>
      <c r="H13" s="55">
        <v>51</v>
      </c>
      <c r="I13" s="52" t="s">
        <v>16</v>
      </c>
      <c r="J13" s="90">
        <f t="shared" si="0"/>
        <v>531030.54545454541</v>
      </c>
      <c r="K13" s="60" t="s">
        <v>17</v>
      </c>
      <c r="L13" s="58">
        <v>952186</v>
      </c>
      <c r="N13" s="95"/>
      <c r="O13" s="95"/>
      <c r="P13" s="97">
        <f t="shared" ref="P13:P21" si="1">H13</f>
        <v>51</v>
      </c>
      <c r="Q13" s="112">
        <f t="shared" ref="Q13:Q21" si="2">IF($L13&gt;0,$L13*1000*IF($L13&gt;30000,0.9,1)*$E13%/$D13,"")</f>
        <v>520301.63571428572</v>
      </c>
      <c r="R13" s="112">
        <f t="shared" ref="R13:R76" si="3">IF($L13&gt;0,$L13*1000*$F13%/$D13,"")</f>
        <v>197238.52857142856</v>
      </c>
      <c r="S13" s="112">
        <f t="shared" ref="S13:S76" si="4">IF($L13&gt;0,$L13*1000*$G13%/$D13,"")</f>
        <v>170033.21428571429</v>
      </c>
      <c r="T13" s="95"/>
      <c r="U13" s="95">
        <v>1</v>
      </c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</row>
    <row r="14" spans="1:67" ht="25.5" hidden="1" x14ac:dyDescent="0.2">
      <c r="A14" s="52" t="s">
        <v>20</v>
      </c>
      <c r="B14" s="53" t="s">
        <v>21</v>
      </c>
      <c r="C14" s="54" t="s">
        <v>2450</v>
      </c>
      <c r="D14" s="55">
        <v>280</v>
      </c>
      <c r="E14" s="56">
        <v>17</v>
      </c>
      <c r="F14" s="57">
        <v>5.8</v>
      </c>
      <c r="G14" s="55">
        <v>5</v>
      </c>
      <c r="H14" s="55">
        <v>59</v>
      </c>
      <c r="I14" s="52" t="s">
        <v>16</v>
      </c>
      <c r="J14" s="90">
        <f t="shared" si="0"/>
        <v>614329.45454545447</v>
      </c>
      <c r="K14" s="60" t="s">
        <v>17</v>
      </c>
      <c r="L14" s="58">
        <v>1075609</v>
      </c>
      <c r="N14" s="95"/>
      <c r="O14" s="95"/>
      <c r="P14" s="97">
        <f t="shared" si="1"/>
        <v>59</v>
      </c>
      <c r="Q14" s="112">
        <f t="shared" si="2"/>
        <v>587743.48928571434</v>
      </c>
      <c r="R14" s="112">
        <f t="shared" si="3"/>
        <v>222804.72142857141</v>
      </c>
      <c r="S14" s="112">
        <f t="shared" si="4"/>
        <v>192073.03571428571</v>
      </c>
      <c r="T14" s="95"/>
      <c r="U14" s="95">
        <v>1</v>
      </c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</row>
    <row r="15" spans="1:67" ht="25.5" hidden="1" x14ac:dyDescent="0.2">
      <c r="A15" s="52" t="s">
        <v>22</v>
      </c>
      <c r="B15" s="53" t="s">
        <v>23</v>
      </c>
      <c r="C15" s="54" t="s">
        <v>2451</v>
      </c>
      <c r="D15" s="55">
        <v>280</v>
      </c>
      <c r="E15" s="56">
        <v>17</v>
      </c>
      <c r="F15" s="57">
        <v>5.8</v>
      </c>
      <c r="G15" s="55">
        <v>5</v>
      </c>
      <c r="H15" s="55">
        <v>65</v>
      </c>
      <c r="I15" s="52" t="s">
        <v>16</v>
      </c>
      <c r="J15" s="90">
        <f t="shared" si="0"/>
        <v>676803.63636363635</v>
      </c>
      <c r="K15" s="60" t="s">
        <v>17</v>
      </c>
      <c r="L15" s="58">
        <v>1183203</v>
      </c>
      <c r="N15" s="95"/>
      <c r="O15" s="95"/>
      <c r="P15" s="97">
        <f t="shared" si="1"/>
        <v>65</v>
      </c>
      <c r="Q15" s="112">
        <f t="shared" si="2"/>
        <v>646535.92500000005</v>
      </c>
      <c r="R15" s="112">
        <f t="shared" si="3"/>
        <v>245092.05</v>
      </c>
      <c r="S15" s="112">
        <f t="shared" si="4"/>
        <v>211286.25</v>
      </c>
      <c r="T15" s="95"/>
      <c r="U15" s="95">
        <v>1</v>
      </c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</row>
    <row r="16" spans="1:67" ht="25.5" hidden="1" x14ac:dyDescent="0.2">
      <c r="A16" s="52" t="s">
        <v>24</v>
      </c>
      <c r="B16" s="53" t="s">
        <v>25</v>
      </c>
      <c r="C16" s="54" t="s">
        <v>2452</v>
      </c>
      <c r="D16" s="55">
        <v>280</v>
      </c>
      <c r="E16" s="56">
        <v>17</v>
      </c>
      <c r="F16" s="57">
        <v>5.8</v>
      </c>
      <c r="G16" s="55">
        <v>5</v>
      </c>
      <c r="H16" s="55">
        <v>83</v>
      </c>
      <c r="I16" s="52" t="s">
        <v>16</v>
      </c>
      <c r="J16" s="90">
        <f t="shared" si="0"/>
        <v>864226.18181818177</v>
      </c>
      <c r="K16" s="60" t="s">
        <v>17</v>
      </c>
      <c r="L16" s="58">
        <v>1863636</v>
      </c>
      <c r="N16" s="95"/>
      <c r="O16" s="95"/>
      <c r="P16" s="97">
        <f t="shared" si="1"/>
        <v>83</v>
      </c>
      <c r="Q16" s="112">
        <f t="shared" si="2"/>
        <v>1018343.9571428571</v>
      </c>
      <c r="R16" s="112">
        <f t="shared" si="3"/>
        <v>386038.88571428572</v>
      </c>
      <c r="S16" s="112">
        <f t="shared" si="4"/>
        <v>332792.14285714284</v>
      </c>
      <c r="T16" s="95"/>
      <c r="U16" s="95">
        <v>1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</row>
    <row r="17" spans="1:67" ht="25.5" hidden="1" x14ac:dyDescent="0.2">
      <c r="A17" s="52" t="s">
        <v>26</v>
      </c>
      <c r="B17" s="53" t="s">
        <v>27</v>
      </c>
      <c r="C17" s="54" t="s">
        <v>2453</v>
      </c>
      <c r="D17" s="55">
        <v>280</v>
      </c>
      <c r="E17" s="56">
        <v>16</v>
      </c>
      <c r="F17" s="57">
        <v>5.5</v>
      </c>
      <c r="G17" s="55">
        <v>5</v>
      </c>
      <c r="H17" s="55">
        <v>113</v>
      </c>
      <c r="I17" s="52" t="s">
        <v>16</v>
      </c>
      <c r="J17" s="90">
        <f t="shared" si="0"/>
        <v>1176597.0909090908</v>
      </c>
      <c r="K17" s="60" t="s">
        <v>17</v>
      </c>
      <c r="L17" s="58">
        <v>2244200</v>
      </c>
      <c r="N17" s="95"/>
      <c r="O17" s="95"/>
      <c r="P17" s="97">
        <f t="shared" si="1"/>
        <v>113</v>
      </c>
      <c r="Q17" s="112">
        <f t="shared" si="2"/>
        <v>1154160</v>
      </c>
      <c r="R17" s="112">
        <f t="shared" si="3"/>
        <v>440825</v>
      </c>
      <c r="S17" s="112">
        <f t="shared" si="4"/>
        <v>400750</v>
      </c>
      <c r="T17" s="95"/>
      <c r="U17" s="95">
        <v>1</v>
      </c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</row>
    <row r="18" spans="1:67" ht="25.5" hidden="1" x14ac:dyDescent="0.2">
      <c r="A18" s="52" t="s">
        <v>28</v>
      </c>
      <c r="B18" s="53" t="s">
        <v>29</v>
      </c>
      <c r="C18" s="54" t="s">
        <v>2454</v>
      </c>
      <c r="D18" s="55">
        <v>280</v>
      </c>
      <c r="E18" s="56">
        <v>16</v>
      </c>
      <c r="F18" s="57">
        <v>5.5</v>
      </c>
      <c r="G18" s="55">
        <v>5</v>
      </c>
      <c r="H18" s="55">
        <v>138</v>
      </c>
      <c r="I18" s="52" t="s">
        <v>16</v>
      </c>
      <c r="J18" s="90">
        <f t="shared" si="0"/>
        <v>1436906.1818181819</v>
      </c>
      <c r="K18" s="60" t="s">
        <v>17</v>
      </c>
      <c r="L18" s="58">
        <v>3258264</v>
      </c>
      <c r="N18" s="95"/>
      <c r="O18" s="95"/>
      <c r="P18" s="97">
        <f t="shared" si="1"/>
        <v>138</v>
      </c>
      <c r="Q18" s="112">
        <f t="shared" si="2"/>
        <v>1675678.6285714286</v>
      </c>
      <c r="R18" s="112">
        <f t="shared" si="3"/>
        <v>640016.14285714284</v>
      </c>
      <c r="S18" s="112">
        <f t="shared" si="4"/>
        <v>581832.85714285716</v>
      </c>
      <c r="T18" s="95"/>
      <c r="U18" s="95">
        <v>1</v>
      </c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</row>
    <row r="19" spans="1:67" ht="25.5" hidden="1" x14ac:dyDescent="0.2">
      <c r="A19" s="52" t="s">
        <v>30</v>
      </c>
      <c r="B19" s="53" t="s">
        <v>31</v>
      </c>
      <c r="C19" s="54" t="s">
        <v>2455</v>
      </c>
      <c r="D19" s="55">
        <v>300</v>
      </c>
      <c r="E19" s="56">
        <v>14</v>
      </c>
      <c r="F19" s="57">
        <v>4</v>
      </c>
      <c r="G19" s="55">
        <v>5</v>
      </c>
      <c r="H19" s="55">
        <v>199</v>
      </c>
      <c r="I19" s="52" t="s">
        <v>16</v>
      </c>
      <c r="J19" s="90">
        <f t="shared" si="0"/>
        <v>2072060.3636363635</v>
      </c>
      <c r="K19" s="60" t="s">
        <v>17</v>
      </c>
      <c r="L19" s="58">
        <v>6504000</v>
      </c>
      <c r="N19" s="95"/>
      <c r="O19" s="95"/>
      <c r="P19" s="97">
        <f t="shared" si="1"/>
        <v>199</v>
      </c>
      <c r="Q19" s="112">
        <f t="shared" si="2"/>
        <v>2731680.0000000005</v>
      </c>
      <c r="R19" s="112">
        <f t="shared" si="3"/>
        <v>867200</v>
      </c>
      <c r="S19" s="112">
        <f t="shared" si="4"/>
        <v>1084000</v>
      </c>
      <c r="T19" s="95"/>
      <c r="U19" s="95">
        <v>1</v>
      </c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</row>
    <row r="20" spans="1:67" ht="27.75" hidden="1" x14ac:dyDescent="0.2">
      <c r="A20" s="52" t="s">
        <v>32</v>
      </c>
      <c r="B20" s="53" t="s">
        <v>33</v>
      </c>
      <c r="C20" s="54" t="s">
        <v>2456</v>
      </c>
      <c r="D20" s="55">
        <v>280</v>
      </c>
      <c r="E20" s="56">
        <v>17</v>
      </c>
      <c r="F20" s="57">
        <v>5.8</v>
      </c>
      <c r="G20" s="55">
        <v>5</v>
      </c>
      <c r="H20" s="55">
        <v>83</v>
      </c>
      <c r="I20" s="52" t="s">
        <v>16</v>
      </c>
      <c r="J20" s="90">
        <f t="shared" si="0"/>
        <v>864226.18181818177</v>
      </c>
      <c r="K20" s="60" t="s">
        <v>17</v>
      </c>
      <c r="L20" s="58">
        <v>2150000</v>
      </c>
      <c r="N20" s="95"/>
      <c r="O20" s="95"/>
      <c r="P20" s="97">
        <f t="shared" si="1"/>
        <v>83</v>
      </c>
      <c r="Q20" s="112">
        <f t="shared" si="2"/>
        <v>1174821.4285714286</v>
      </c>
      <c r="R20" s="112">
        <f t="shared" si="3"/>
        <v>445357.14285714278</v>
      </c>
      <c r="S20" s="112">
        <f t="shared" si="4"/>
        <v>383928.57142857142</v>
      </c>
      <c r="T20" s="95"/>
      <c r="U20" s="95">
        <v>1</v>
      </c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</row>
    <row r="21" spans="1:67" ht="27.75" hidden="1" x14ac:dyDescent="0.2">
      <c r="A21" s="52" t="s">
        <v>34</v>
      </c>
      <c r="B21" s="53" t="s">
        <v>35</v>
      </c>
      <c r="C21" s="54" t="s">
        <v>2457</v>
      </c>
      <c r="D21" s="55">
        <v>300</v>
      </c>
      <c r="E21" s="56">
        <v>16</v>
      </c>
      <c r="F21" s="57">
        <v>5.5</v>
      </c>
      <c r="G21" s="55">
        <v>5</v>
      </c>
      <c r="H21" s="55">
        <v>113</v>
      </c>
      <c r="I21" s="52" t="s">
        <v>16</v>
      </c>
      <c r="J21" s="90">
        <f t="shared" si="0"/>
        <v>1176597.0909090908</v>
      </c>
      <c r="K21" s="60" t="s">
        <v>17</v>
      </c>
      <c r="L21" s="58">
        <v>2530564</v>
      </c>
      <c r="N21" s="95"/>
      <c r="O21" s="95"/>
      <c r="P21" s="97">
        <f t="shared" si="1"/>
        <v>113</v>
      </c>
      <c r="Q21" s="112">
        <f t="shared" si="2"/>
        <v>1214670.72</v>
      </c>
      <c r="R21" s="112">
        <f t="shared" si="3"/>
        <v>463936.73333333334</v>
      </c>
      <c r="S21" s="112">
        <f t="shared" si="4"/>
        <v>421760.66666666669</v>
      </c>
      <c r="T21" s="95"/>
      <c r="U21" s="95">
        <v>1</v>
      </c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</row>
    <row r="22" spans="1:67" ht="25.5" hidden="1" x14ac:dyDescent="0.2">
      <c r="A22" s="50"/>
      <c r="B22" s="49" t="s">
        <v>36</v>
      </c>
      <c r="C22" s="47" t="s">
        <v>37</v>
      </c>
      <c r="D22" s="50"/>
      <c r="E22" s="50"/>
      <c r="F22" s="50"/>
      <c r="G22" s="50"/>
      <c r="H22" s="50"/>
      <c r="I22" s="50"/>
      <c r="J22" s="90">
        <f t="shared" si="0"/>
        <v>0</v>
      </c>
      <c r="K22" s="50"/>
      <c r="L22" s="51"/>
      <c r="N22" s="95"/>
      <c r="O22" s="95"/>
      <c r="P22" s="95"/>
      <c r="Q22" s="112" t="str">
        <f>IF($L22&gt;0,$L22*1000*IF($L22&gt;30000,0.9,1)*$E22%/$D22,"")</f>
        <v/>
      </c>
      <c r="R22" s="112" t="str">
        <f t="shared" si="3"/>
        <v/>
      </c>
      <c r="S22" s="112" t="str">
        <f t="shared" si="4"/>
        <v/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</row>
    <row r="23" spans="1:67" ht="25.5" hidden="1" x14ac:dyDescent="0.2">
      <c r="A23" s="52" t="s">
        <v>38</v>
      </c>
      <c r="B23" s="53" t="s">
        <v>39</v>
      </c>
      <c r="C23" s="54" t="s">
        <v>2451</v>
      </c>
      <c r="D23" s="55">
        <v>260</v>
      </c>
      <c r="E23" s="56">
        <v>17</v>
      </c>
      <c r="F23" s="57">
        <v>5.4</v>
      </c>
      <c r="G23" s="55">
        <v>5</v>
      </c>
      <c r="H23" s="55">
        <v>57</v>
      </c>
      <c r="I23" s="52" t="s">
        <v>16</v>
      </c>
      <c r="J23" s="90">
        <f t="shared" si="0"/>
        <v>593504.72727272729</v>
      </c>
      <c r="K23" s="60" t="s">
        <v>17</v>
      </c>
      <c r="L23" s="58">
        <v>1172647</v>
      </c>
      <c r="N23" s="95"/>
      <c r="O23" s="95"/>
      <c r="P23" s="97">
        <f t="shared" ref="P23:P24" si="5">H23</f>
        <v>57</v>
      </c>
      <c r="Q23" s="112">
        <f>IF($L23&gt;0,$L23*1000*IF($L23&gt;30000,0.9,1)*$E23%/$D23,"")</f>
        <v>690057.65769230772</v>
      </c>
      <c r="R23" s="112">
        <f t="shared" si="3"/>
        <v>243549.76153846158</v>
      </c>
      <c r="S23" s="112">
        <f t="shared" si="4"/>
        <v>225509.03846153847</v>
      </c>
      <c r="T23" s="95"/>
      <c r="U23" s="95">
        <v>1</v>
      </c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</row>
    <row r="24" spans="1:67" ht="25.5" hidden="1" x14ac:dyDescent="0.2">
      <c r="A24" s="52" t="s">
        <v>40</v>
      </c>
      <c r="B24" s="53" t="s">
        <v>41</v>
      </c>
      <c r="C24" s="54" t="s">
        <v>2452</v>
      </c>
      <c r="D24" s="55">
        <v>260</v>
      </c>
      <c r="E24" s="56">
        <v>17</v>
      </c>
      <c r="F24" s="57">
        <v>4.7</v>
      </c>
      <c r="G24" s="55">
        <v>5</v>
      </c>
      <c r="H24" s="55">
        <v>73</v>
      </c>
      <c r="I24" s="52" t="s">
        <v>16</v>
      </c>
      <c r="J24" s="90">
        <f t="shared" si="0"/>
        <v>760102.54545454541</v>
      </c>
      <c r="K24" s="60" t="s">
        <v>17</v>
      </c>
      <c r="L24" s="58">
        <v>2084693</v>
      </c>
      <c r="N24" s="95"/>
      <c r="O24" s="95"/>
      <c r="P24" s="97">
        <f t="shared" si="5"/>
        <v>73</v>
      </c>
      <c r="Q24" s="112">
        <f t="shared" ref="Q24:Q87" si="6">IF($L24&gt;0,$L24*1000*IF($L24&gt;30000,0.9,1)*$E24%/$D24,"")</f>
        <v>1226761.6499999999</v>
      </c>
      <c r="R24" s="112">
        <f t="shared" si="3"/>
        <v>376848.35</v>
      </c>
      <c r="S24" s="112">
        <f t="shared" si="4"/>
        <v>400902.5</v>
      </c>
      <c r="T24" s="95"/>
      <c r="U24" s="95">
        <v>1</v>
      </c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</row>
    <row r="25" spans="1:67" ht="25.5" hidden="1" x14ac:dyDescent="0.2">
      <c r="A25" s="50"/>
      <c r="B25" s="49" t="s">
        <v>42</v>
      </c>
      <c r="C25" s="47" t="s">
        <v>43</v>
      </c>
      <c r="D25" s="50"/>
      <c r="E25" s="50"/>
      <c r="F25" s="50"/>
      <c r="G25" s="50"/>
      <c r="H25" s="50"/>
      <c r="I25" s="50"/>
      <c r="J25" s="90">
        <f t="shared" si="0"/>
        <v>0</v>
      </c>
      <c r="K25" s="50"/>
      <c r="L25" s="51"/>
      <c r="N25" s="95"/>
      <c r="O25" s="95"/>
      <c r="P25" s="95"/>
      <c r="Q25" s="112" t="str">
        <f t="shared" si="6"/>
        <v/>
      </c>
      <c r="R25" s="112" t="str">
        <f t="shared" si="3"/>
        <v/>
      </c>
      <c r="S25" s="112" t="str">
        <f t="shared" si="4"/>
        <v/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</row>
    <row r="26" spans="1:67" ht="25.5" hidden="1" x14ac:dyDescent="0.2">
      <c r="A26" s="52" t="s">
        <v>44</v>
      </c>
      <c r="B26" s="53" t="s">
        <v>45</v>
      </c>
      <c r="C26" s="54" t="s">
        <v>2448</v>
      </c>
      <c r="D26" s="55">
        <v>260</v>
      </c>
      <c r="E26" s="56">
        <v>17</v>
      </c>
      <c r="F26" s="57">
        <v>5.8</v>
      </c>
      <c r="G26" s="55">
        <v>5</v>
      </c>
      <c r="H26" s="55">
        <v>59</v>
      </c>
      <c r="I26" s="52" t="s">
        <v>16</v>
      </c>
      <c r="J26" s="90">
        <f t="shared" si="0"/>
        <v>614329.45454545447</v>
      </c>
      <c r="K26" s="60" t="s">
        <v>46</v>
      </c>
      <c r="L26" s="58">
        <v>1080697</v>
      </c>
      <c r="N26" s="95"/>
      <c r="O26" s="95"/>
      <c r="P26" s="97">
        <f t="shared" ref="P26:P30" si="7">H26</f>
        <v>59</v>
      </c>
      <c r="Q26" s="112">
        <f t="shared" si="6"/>
        <v>635948.61923076923</v>
      </c>
      <c r="R26" s="112">
        <f t="shared" si="3"/>
        <v>241078.56153846151</v>
      </c>
      <c r="S26" s="112">
        <f t="shared" si="4"/>
        <v>207826.34615384616</v>
      </c>
      <c r="T26" s="95"/>
      <c r="U26" s="95"/>
      <c r="V26" s="95">
        <v>1</v>
      </c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</row>
    <row r="27" spans="1:67" ht="25.5" hidden="1" x14ac:dyDescent="0.2">
      <c r="A27" s="52" t="s">
        <v>47</v>
      </c>
      <c r="B27" s="53" t="s">
        <v>48</v>
      </c>
      <c r="C27" s="54" t="s">
        <v>2450</v>
      </c>
      <c r="D27" s="55">
        <v>260</v>
      </c>
      <c r="E27" s="56">
        <v>17</v>
      </c>
      <c r="F27" s="57">
        <v>5.8</v>
      </c>
      <c r="G27" s="55">
        <v>5</v>
      </c>
      <c r="H27" s="55">
        <v>65</v>
      </c>
      <c r="I27" s="52" t="s">
        <v>16</v>
      </c>
      <c r="J27" s="90">
        <f t="shared" si="0"/>
        <v>676803.63636363635</v>
      </c>
      <c r="K27" s="60" t="s">
        <v>46</v>
      </c>
      <c r="L27" s="58">
        <v>1188698</v>
      </c>
      <c r="N27" s="95"/>
      <c r="O27" s="95"/>
      <c r="P27" s="97">
        <f t="shared" si="7"/>
        <v>65</v>
      </c>
      <c r="Q27" s="112">
        <f t="shared" si="6"/>
        <v>699503.0538461539</v>
      </c>
      <c r="R27" s="112">
        <f t="shared" si="3"/>
        <v>265171.09230769234</v>
      </c>
      <c r="S27" s="112">
        <f t="shared" si="4"/>
        <v>228595.76923076922</v>
      </c>
      <c r="T27" s="95"/>
      <c r="U27" s="95"/>
      <c r="V27" s="95">
        <v>1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</row>
    <row r="28" spans="1:67" ht="25.5" hidden="1" x14ac:dyDescent="0.2">
      <c r="A28" s="52" t="s">
        <v>49</v>
      </c>
      <c r="B28" s="53" t="s">
        <v>50</v>
      </c>
      <c r="C28" s="54" t="s">
        <v>2458</v>
      </c>
      <c r="D28" s="55">
        <v>260</v>
      </c>
      <c r="E28" s="56">
        <v>16</v>
      </c>
      <c r="F28" s="57">
        <v>5.5</v>
      </c>
      <c r="G28" s="55">
        <v>5</v>
      </c>
      <c r="H28" s="55">
        <v>113</v>
      </c>
      <c r="I28" s="52" t="s">
        <v>16</v>
      </c>
      <c r="J28" s="90">
        <f t="shared" si="0"/>
        <v>1176597.0909090908</v>
      </c>
      <c r="K28" s="60" t="s">
        <v>46</v>
      </c>
      <c r="L28" s="58">
        <v>2208172</v>
      </c>
      <c r="N28" s="95"/>
      <c r="O28" s="95"/>
      <c r="P28" s="97">
        <f t="shared" si="7"/>
        <v>113</v>
      </c>
      <c r="Q28" s="112">
        <f t="shared" si="6"/>
        <v>1222987.5692307693</v>
      </c>
      <c r="R28" s="112">
        <f t="shared" si="3"/>
        <v>467113.30769230769</v>
      </c>
      <c r="S28" s="112">
        <f t="shared" si="4"/>
        <v>424648.46153846156</v>
      </c>
      <c r="T28" s="95"/>
      <c r="U28" s="95"/>
      <c r="V28" s="95">
        <v>1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</row>
    <row r="29" spans="1:67" ht="25.5" hidden="1" x14ac:dyDescent="0.2">
      <c r="A29" s="52" t="s">
        <v>51</v>
      </c>
      <c r="B29" s="53" t="s">
        <v>52</v>
      </c>
      <c r="C29" s="54" t="s">
        <v>2453</v>
      </c>
      <c r="D29" s="55">
        <v>260</v>
      </c>
      <c r="E29" s="56">
        <v>16</v>
      </c>
      <c r="F29" s="57">
        <v>5.5</v>
      </c>
      <c r="G29" s="55">
        <v>5</v>
      </c>
      <c r="H29" s="55">
        <v>128</v>
      </c>
      <c r="I29" s="52" t="s">
        <v>16</v>
      </c>
      <c r="J29" s="90">
        <f t="shared" si="0"/>
        <v>1332782.5454545454</v>
      </c>
      <c r="K29" s="60" t="s">
        <v>46</v>
      </c>
      <c r="L29" s="58">
        <v>2806763</v>
      </c>
      <c r="N29" s="95"/>
      <c r="O29" s="95"/>
      <c r="P29" s="97">
        <f t="shared" si="7"/>
        <v>128</v>
      </c>
      <c r="Q29" s="112">
        <f t="shared" si="6"/>
        <v>1554514.8923076922</v>
      </c>
      <c r="R29" s="112">
        <f t="shared" si="3"/>
        <v>593738.32692307688</v>
      </c>
      <c r="S29" s="112">
        <f t="shared" si="4"/>
        <v>539762.11538461538</v>
      </c>
      <c r="T29" s="95"/>
      <c r="U29" s="95"/>
      <c r="V29" s="95">
        <v>1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</row>
    <row r="30" spans="1:67" ht="25.5" hidden="1" x14ac:dyDescent="0.2">
      <c r="A30" s="52" t="s">
        <v>53</v>
      </c>
      <c r="B30" s="53" t="s">
        <v>54</v>
      </c>
      <c r="C30" s="54" t="s">
        <v>2454</v>
      </c>
      <c r="D30" s="55">
        <v>260</v>
      </c>
      <c r="E30" s="56">
        <v>16</v>
      </c>
      <c r="F30" s="57">
        <v>5.5</v>
      </c>
      <c r="G30" s="55">
        <v>5</v>
      </c>
      <c r="H30" s="55">
        <v>164</v>
      </c>
      <c r="I30" s="52" t="s">
        <v>16</v>
      </c>
      <c r="J30" s="90">
        <f t="shared" si="0"/>
        <v>1707627.6363636362</v>
      </c>
      <c r="K30" s="60" t="s">
        <v>46</v>
      </c>
      <c r="L30" s="58">
        <v>3732682</v>
      </c>
      <c r="N30" s="95"/>
      <c r="O30" s="95"/>
      <c r="P30" s="97">
        <f t="shared" si="7"/>
        <v>164</v>
      </c>
      <c r="Q30" s="112">
        <f t="shared" si="6"/>
        <v>2067331.5692307693</v>
      </c>
      <c r="R30" s="112">
        <f t="shared" si="3"/>
        <v>789605.80769230775</v>
      </c>
      <c r="S30" s="112">
        <f t="shared" si="4"/>
        <v>717823.4615384615</v>
      </c>
      <c r="T30" s="95"/>
      <c r="U30" s="95"/>
      <c r="V30" s="95">
        <v>1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</row>
    <row r="31" spans="1:67" ht="25.5" hidden="1" x14ac:dyDescent="0.2">
      <c r="A31" s="50"/>
      <c r="B31" s="49" t="s">
        <v>55</v>
      </c>
      <c r="C31" s="47" t="s">
        <v>56</v>
      </c>
      <c r="D31" s="50"/>
      <c r="E31" s="50"/>
      <c r="F31" s="50"/>
      <c r="G31" s="50"/>
      <c r="H31" s="50"/>
      <c r="I31" s="50"/>
      <c r="J31" s="90">
        <f t="shared" si="0"/>
        <v>0</v>
      </c>
      <c r="K31" s="50"/>
      <c r="L31" s="51"/>
      <c r="N31" s="95"/>
      <c r="O31" s="95"/>
      <c r="P31" s="95"/>
      <c r="Q31" s="112" t="str">
        <f t="shared" si="6"/>
        <v/>
      </c>
      <c r="R31" s="112" t="str">
        <f t="shared" si="3"/>
        <v/>
      </c>
      <c r="S31" s="112" t="str">
        <f t="shared" si="4"/>
        <v/>
      </c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</row>
    <row r="32" spans="1:67" ht="25.5" hidden="1" x14ac:dyDescent="0.2">
      <c r="A32" s="52" t="s">
        <v>57</v>
      </c>
      <c r="B32" s="53" t="s">
        <v>58</v>
      </c>
      <c r="C32" s="54" t="s">
        <v>2450</v>
      </c>
      <c r="D32" s="55">
        <v>280</v>
      </c>
      <c r="E32" s="56">
        <v>16</v>
      </c>
      <c r="F32" s="57">
        <v>4.8</v>
      </c>
      <c r="G32" s="55">
        <v>5</v>
      </c>
      <c r="H32" s="55">
        <v>29</v>
      </c>
      <c r="I32" s="52" t="s">
        <v>16</v>
      </c>
      <c r="J32" s="90">
        <f t="shared" si="0"/>
        <v>301958.54545454547</v>
      </c>
      <c r="K32" s="60" t="s">
        <v>17</v>
      </c>
      <c r="L32" s="58">
        <v>690656</v>
      </c>
      <c r="N32" s="95"/>
      <c r="O32" s="95"/>
      <c r="P32" s="97">
        <f t="shared" ref="P32:P37" si="8">H32</f>
        <v>29</v>
      </c>
      <c r="Q32" s="112">
        <f t="shared" si="6"/>
        <v>355194.51428571431</v>
      </c>
      <c r="R32" s="112">
        <f t="shared" si="3"/>
        <v>118398.17142857143</v>
      </c>
      <c r="S32" s="112">
        <f t="shared" si="4"/>
        <v>123331.42857142857</v>
      </c>
      <c r="T32" s="95"/>
      <c r="U32" s="95">
        <v>1</v>
      </c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</row>
    <row r="33" spans="1:67" ht="25.5" hidden="1" x14ac:dyDescent="0.2">
      <c r="A33" s="52" t="s">
        <v>59</v>
      </c>
      <c r="B33" s="53" t="s">
        <v>60</v>
      </c>
      <c r="C33" s="54" t="s">
        <v>2459</v>
      </c>
      <c r="D33" s="55">
        <v>280</v>
      </c>
      <c r="E33" s="56">
        <v>16</v>
      </c>
      <c r="F33" s="57">
        <v>4.8</v>
      </c>
      <c r="G33" s="55">
        <v>5</v>
      </c>
      <c r="H33" s="55">
        <v>39</v>
      </c>
      <c r="I33" s="52" t="s">
        <v>16</v>
      </c>
      <c r="J33" s="90">
        <f t="shared" si="0"/>
        <v>406082.18181818182</v>
      </c>
      <c r="K33" s="60" t="s">
        <v>17</v>
      </c>
      <c r="L33" s="58">
        <v>911473</v>
      </c>
      <c r="N33" s="95"/>
      <c r="O33" s="95"/>
      <c r="P33" s="97">
        <f t="shared" si="8"/>
        <v>39</v>
      </c>
      <c r="Q33" s="112">
        <f t="shared" si="6"/>
        <v>468757.54285714286</v>
      </c>
      <c r="R33" s="112">
        <f t="shared" si="3"/>
        <v>156252.51428571428</v>
      </c>
      <c r="S33" s="112">
        <f t="shared" si="4"/>
        <v>162763.03571428571</v>
      </c>
      <c r="T33" s="95"/>
      <c r="U33" s="95">
        <v>1</v>
      </c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</row>
    <row r="34" spans="1:67" ht="25.5" hidden="1" x14ac:dyDescent="0.2">
      <c r="A34" s="52" t="s">
        <v>61</v>
      </c>
      <c r="B34" s="53" t="s">
        <v>62</v>
      </c>
      <c r="C34" s="54" t="s">
        <v>2452</v>
      </c>
      <c r="D34" s="55">
        <v>280</v>
      </c>
      <c r="E34" s="56">
        <v>16</v>
      </c>
      <c r="F34" s="57">
        <v>4.8</v>
      </c>
      <c r="G34" s="55">
        <v>5</v>
      </c>
      <c r="H34" s="55">
        <v>47</v>
      </c>
      <c r="I34" s="52" t="s">
        <v>16</v>
      </c>
      <c r="J34" s="90">
        <f t="shared" si="0"/>
        <v>489381.09090909088</v>
      </c>
      <c r="K34" s="60" t="s">
        <v>17</v>
      </c>
      <c r="L34" s="58">
        <v>1061665</v>
      </c>
      <c r="N34" s="95"/>
      <c r="O34" s="95"/>
      <c r="P34" s="97">
        <f t="shared" si="8"/>
        <v>47</v>
      </c>
      <c r="Q34" s="112">
        <f t="shared" si="6"/>
        <v>545999.14285714284</v>
      </c>
      <c r="R34" s="112">
        <f t="shared" si="3"/>
        <v>181999.71428571429</v>
      </c>
      <c r="S34" s="112">
        <f t="shared" si="4"/>
        <v>189583.03571428571</v>
      </c>
      <c r="T34" s="95"/>
      <c r="U34" s="95">
        <v>1</v>
      </c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</row>
    <row r="35" spans="1:67" ht="25.5" hidden="1" x14ac:dyDescent="0.2">
      <c r="A35" s="52" t="s">
        <v>63</v>
      </c>
      <c r="B35" s="53" t="s">
        <v>64</v>
      </c>
      <c r="C35" s="54" t="s">
        <v>2460</v>
      </c>
      <c r="D35" s="55">
        <v>280</v>
      </c>
      <c r="E35" s="56">
        <v>16</v>
      </c>
      <c r="F35" s="57">
        <v>4.8</v>
      </c>
      <c r="G35" s="55">
        <v>5</v>
      </c>
      <c r="H35" s="55">
        <v>75</v>
      </c>
      <c r="I35" s="52" t="s">
        <v>16</v>
      </c>
      <c r="J35" s="90">
        <f t="shared" si="0"/>
        <v>780927.27272727271</v>
      </c>
      <c r="K35" s="60" t="s">
        <v>17</v>
      </c>
      <c r="L35" s="58">
        <v>1362509</v>
      </c>
      <c r="N35" s="95"/>
      <c r="O35" s="95"/>
      <c r="P35" s="97">
        <f t="shared" si="8"/>
        <v>75</v>
      </c>
      <c r="Q35" s="112">
        <f t="shared" si="6"/>
        <v>700718.91428571427</v>
      </c>
      <c r="R35" s="112">
        <f t="shared" si="3"/>
        <v>233572.97142857141</v>
      </c>
      <c r="S35" s="112">
        <f t="shared" si="4"/>
        <v>243305.17857142858</v>
      </c>
      <c r="T35" s="95"/>
      <c r="U35" s="95">
        <v>1</v>
      </c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</row>
    <row r="36" spans="1:67" ht="25.5" hidden="1" x14ac:dyDescent="0.2">
      <c r="A36" s="52" t="s">
        <v>65</v>
      </c>
      <c r="B36" s="53" t="s">
        <v>66</v>
      </c>
      <c r="C36" s="54" t="s">
        <v>2454</v>
      </c>
      <c r="D36" s="55">
        <v>280</v>
      </c>
      <c r="E36" s="56">
        <v>14</v>
      </c>
      <c r="F36" s="57">
        <v>4.4000000000000004</v>
      </c>
      <c r="G36" s="55">
        <v>5</v>
      </c>
      <c r="H36" s="55">
        <v>95</v>
      </c>
      <c r="I36" s="52" t="s">
        <v>16</v>
      </c>
      <c r="J36" s="90">
        <f t="shared" si="0"/>
        <v>989174.54545454541</v>
      </c>
      <c r="K36" s="60" t="s">
        <v>17</v>
      </c>
      <c r="L36" s="58">
        <v>1769175</v>
      </c>
      <c r="N36" s="95"/>
      <c r="O36" s="95"/>
      <c r="P36" s="97">
        <f t="shared" si="8"/>
        <v>95</v>
      </c>
      <c r="Q36" s="112">
        <f t="shared" si="6"/>
        <v>796128.75000000012</v>
      </c>
      <c r="R36" s="112">
        <f t="shared" si="3"/>
        <v>278013.21428571432</v>
      </c>
      <c r="S36" s="112">
        <f t="shared" si="4"/>
        <v>315924.10714285716</v>
      </c>
      <c r="T36" s="95"/>
      <c r="U36" s="95">
        <v>1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</row>
    <row r="37" spans="1:67" ht="25.5" hidden="1" x14ac:dyDescent="0.2">
      <c r="A37" s="52" t="s">
        <v>67</v>
      </c>
      <c r="B37" s="53" t="s">
        <v>68</v>
      </c>
      <c r="C37" s="54" t="s">
        <v>2461</v>
      </c>
      <c r="D37" s="55">
        <v>280</v>
      </c>
      <c r="E37" s="56">
        <v>14</v>
      </c>
      <c r="F37" s="57">
        <v>3.8</v>
      </c>
      <c r="G37" s="55">
        <v>5</v>
      </c>
      <c r="H37" s="55">
        <v>134</v>
      </c>
      <c r="I37" s="52" t="s">
        <v>16</v>
      </c>
      <c r="J37" s="90">
        <f t="shared" si="0"/>
        <v>1395256.7272727273</v>
      </c>
      <c r="K37" s="60" t="s">
        <v>17</v>
      </c>
      <c r="L37" s="58">
        <v>3282220</v>
      </c>
      <c r="N37" s="95"/>
      <c r="O37" s="95"/>
      <c r="P37" s="97">
        <f t="shared" si="8"/>
        <v>134</v>
      </c>
      <c r="Q37" s="112">
        <f t="shared" si="6"/>
        <v>1476999.0000000002</v>
      </c>
      <c r="R37" s="112">
        <f t="shared" si="3"/>
        <v>445444.14285714284</v>
      </c>
      <c r="S37" s="112">
        <f t="shared" si="4"/>
        <v>586110.71428571432</v>
      </c>
      <c r="T37" s="95"/>
      <c r="U37" s="95">
        <v>1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</row>
    <row r="38" spans="1:67" ht="25.5" hidden="1" x14ac:dyDescent="0.2">
      <c r="A38" s="50"/>
      <c r="B38" s="49" t="s">
        <v>69</v>
      </c>
      <c r="C38" s="47" t="s">
        <v>70</v>
      </c>
      <c r="D38" s="50"/>
      <c r="E38" s="50"/>
      <c r="F38" s="50"/>
      <c r="G38" s="50"/>
      <c r="H38" s="50"/>
      <c r="I38" s="50"/>
      <c r="J38" s="90">
        <f t="shared" si="0"/>
        <v>0</v>
      </c>
      <c r="K38" s="50"/>
      <c r="L38" s="51"/>
      <c r="N38" s="95"/>
      <c r="O38" s="95"/>
      <c r="P38" s="95"/>
      <c r="Q38" s="112" t="str">
        <f t="shared" si="6"/>
        <v/>
      </c>
      <c r="R38" s="112" t="str">
        <f t="shared" si="3"/>
        <v/>
      </c>
      <c r="S38" s="112" t="str">
        <f t="shared" si="4"/>
        <v/>
      </c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</row>
    <row r="39" spans="1:67" ht="25.5" hidden="1" x14ac:dyDescent="0.2">
      <c r="A39" s="52" t="s">
        <v>71</v>
      </c>
      <c r="B39" s="53" t="s">
        <v>72</v>
      </c>
      <c r="C39" s="59" t="s">
        <v>73</v>
      </c>
      <c r="D39" s="55">
        <v>280</v>
      </c>
      <c r="E39" s="56">
        <v>18</v>
      </c>
      <c r="F39" s="57">
        <v>6</v>
      </c>
      <c r="G39" s="55">
        <v>5</v>
      </c>
      <c r="H39" s="55">
        <v>38</v>
      </c>
      <c r="I39" s="52" t="s">
        <v>16</v>
      </c>
      <c r="J39" s="90">
        <f t="shared" si="0"/>
        <v>395669.81818181818</v>
      </c>
      <c r="K39" s="60" t="s">
        <v>17</v>
      </c>
      <c r="L39" s="58">
        <v>496093</v>
      </c>
      <c r="N39" s="95"/>
      <c r="O39" s="95"/>
      <c r="P39" s="97">
        <f t="shared" ref="P39:P45" si="9">H39</f>
        <v>38</v>
      </c>
      <c r="Q39" s="112">
        <f t="shared" si="6"/>
        <v>287025.23571428569</v>
      </c>
      <c r="R39" s="112">
        <f t="shared" si="3"/>
        <v>106305.64285714286</v>
      </c>
      <c r="S39" s="112">
        <f t="shared" si="4"/>
        <v>88588.03571428571</v>
      </c>
      <c r="T39" s="95"/>
      <c r="U39" s="95">
        <v>1</v>
      </c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</row>
    <row r="40" spans="1:67" ht="25.5" hidden="1" x14ac:dyDescent="0.2">
      <c r="A40" s="52" t="s">
        <v>74</v>
      </c>
      <c r="B40" s="53" t="s">
        <v>75</v>
      </c>
      <c r="C40" s="59" t="s">
        <v>76</v>
      </c>
      <c r="D40" s="55">
        <v>280</v>
      </c>
      <c r="E40" s="56">
        <v>14</v>
      </c>
      <c r="F40" s="57">
        <v>5.8</v>
      </c>
      <c r="G40" s="55">
        <v>5</v>
      </c>
      <c r="H40" s="55">
        <v>44</v>
      </c>
      <c r="I40" s="52" t="s">
        <v>16</v>
      </c>
      <c r="J40" s="90">
        <f t="shared" si="0"/>
        <v>458144</v>
      </c>
      <c r="K40" s="60" t="s">
        <v>17</v>
      </c>
      <c r="L40" s="58">
        <v>792756</v>
      </c>
      <c r="N40" s="95"/>
      <c r="O40" s="95"/>
      <c r="P40" s="97">
        <f t="shared" si="9"/>
        <v>44</v>
      </c>
      <c r="Q40" s="112">
        <f t="shared" si="6"/>
        <v>356740.20000000007</v>
      </c>
      <c r="R40" s="112">
        <f t="shared" si="3"/>
        <v>164213.74285714285</v>
      </c>
      <c r="S40" s="112">
        <f t="shared" si="4"/>
        <v>141563.57142857142</v>
      </c>
      <c r="T40" s="95"/>
      <c r="U40" s="95">
        <v>1</v>
      </c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</row>
    <row r="41" spans="1:67" ht="25.5" hidden="1" x14ac:dyDescent="0.2">
      <c r="A41" s="52" t="s">
        <v>77</v>
      </c>
      <c r="B41" s="53" t="s">
        <v>78</v>
      </c>
      <c r="C41" s="59" t="s">
        <v>79</v>
      </c>
      <c r="D41" s="55">
        <v>280</v>
      </c>
      <c r="E41" s="56">
        <v>14</v>
      </c>
      <c r="F41" s="57">
        <v>5.8</v>
      </c>
      <c r="G41" s="55">
        <v>5</v>
      </c>
      <c r="H41" s="55">
        <v>46</v>
      </c>
      <c r="I41" s="52" t="s">
        <v>16</v>
      </c>
      <c r="J41" s="90">
        <f t="shared" si="0"/>
        <v>478968.72727272724</v>
      </c>
      <c r="K41" s="60" t="s">
        <v>17</v>
      </c>
      <c r="L41" s="58">
        <v>851855</v>
      </c>
      <c r="N41" s="95"/>
      <c r="O41" s="95"/>
      <c r="P41" s="97">
        <f t="shared" si="9"/>
        <v>46</v>
      </c>
      <c r="Q41" s="112">
        <f t="shared" si="6"/>
        <v>383334.75000000006</v>
      </c>
      <c r="R41" s="112">
        <f t="shared" si="3"/>
        <v>176455.67857142858</v>
      </c>
      <c r="S41" s="112">
        <f t="shared" si="4"/>
        <v>152116.96428571429</v>
      </c>
      <c r="T41" s="95"/>
      <c r="U41" s="95">
        <v>1</v>
      </c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</row>
    <row r="42" spans="1:67" ht="25.5" hidden="1" x14ac:dyDescent="0.2">
      <c r="A42" s="52" t="s">
        <v>80</v>
      </c>
      <c r="B42" s="53" t="s">
        <v>81</v>
      </c>
      <c r="C42" s="59" t="s">
        <v>82</v>
      </c>
      <c r="D42" s="55">
        <v>280</v>
      </c>
      <c r="E42" s="56">
        <v>14</v>
      </c>
      <c r="F42" s="57">
        <v>5.8</v>
      </c>
      <c r="G42" s="55">
        <v>5</v>
      </c>
      <c r="H42" s="55">
        <v>59</v>
      </c>
      <c r="I42" s="52" t="s">
        <v>16</v>
      </c>
      <c r="J42" s="90">
        <f t="shared" si="0"/>
        <v>614329.45454545447</v>
      </c>
      <c r="K42" s="60" t="s">
        <v>17</v>
      </c>
      <c r="L42" s="58">
        <v>1366980</v>
      </c>
      <c r="N42" s="95"/>
      <c r="O42" s="95"/>
      <c r="P42" s="97">
        <f t="shared" si="9"/>
        <v>59</v>
      </c>
      <c r="Q42" s="112">
        <f t="shared" si="6"/>
        <v>615141.00000000012</v>
      </c>
      <c r="R42" s="112">
        <f t="shared" si="3"/>
        <v>283160.14285714284</v>
      </c>
      <c r="S42" s="112">
        <f t="shared" si="4"/>
        <v>244103.57142857142</v>
      </c>
      <c r="T42" s="95"/>
      <c r="U42" s="95">
        <v>1</v>
      </c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</row>
    <row r="43" spans="1:67" ht="25.5" hidden="1" x14ac:dyDescent="0.2">
      <c r="A43" s="52" t="s">
        <v>83</v>
      </c>
      <c r="B43" s="53" t="s">
        <v>84</v>
      </c>
      <c r="C43" s="59" t="s">
        <v>85</v>
      </c>
      <c r="D43" s="55">
        <v>280</v>
      </c>
      <c r="E43" s="56">
        <v>14</v>
      </c>
      <c r="F43" s="57">
        <v>5.5</v>
      </c>
      <c r="G43" s="55">
        <v>5</v>
      </c>
      <c r="H43" s="55">
        <v>76</v>
      </c>
      <c r="I43" s="52" t="s">
        <v>16</v>
      </c>
      <c r="J43" s="90">
        <f t="shared" si="0"/>
        <v>791339.63636363635</v>
      </c>
      <c r="K43" s="60" t="s">
        <v>17</v>
      </c>
      <c r="L43" s="58">
        <v>1753811</v>
      </c>
      <c r="N43" s="95"/>
      <c r="O43" s="95"/>
      <c r="P43" s="97">
        <f t="shared" si="9"/>
        <v>76</v>
      </c>
      <c r="Q43" s="112">
        <f t="shared" si="6"/>
        <v>789214.95000000007</v>
      </c>
      <c r="R43" s="112">
        <f t="shared" si="3"/>
        <v>344498.58928571426</v>
      </c>
      <c r="S43" s="112">
        <f t="shared" si="4"/>
        <v>313180.53571428574</v>
      </c>
      <c r="T43" s="95"/>
      <c r="U43" s="95">
        <v>1</v>
      </c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</row>
    <row r="44" spans="1:67" ht="25.5" hidden="1" x14ac:dyDescent="0.2">
      <c r="A44" s="52" t="s">
        <v>86</v>
      </c>
      <c r="B44" s="53" t="s">
        <v>87</v>
      </c>
      <c r="C44" s="59" t="s">
        <v>88</v>
      </c>
      <c r="D44" s="55">
        <v>280</v>
      </c>
      <c r="E44" s="56">
        <v>13</v>
      </c>
      <c r="F44" s="57">
        <v>5.2</v>
      </c>
      <c r="G44" s="55">
        <v>5</v>
      </c>
      <c r="H44" s="55">
        <v>94</v>
      </c>
      <c r="I44" s="52" t="s">
        <v>16</v>
      </c>
      <c r="J44" s="90">
        <f t="shared" si="0"/>
        <v>978762.18181818177</v>
      </c>
      <c r="K44" s="60" t="s">
        <v>17</v>
      </c>
      <c r="L44" s="58">
        <v>2203242</v>
      </c>
      <c r="N44" s="95"/>
      <c r="O44" s="95"/>
      <c r="P44" s="97">
        <f t="shared" si="9"/>
        <v>94</v>
      </c>
      <c r="Q44" s="112">
        <f t="shared" si="6"/>
        <v>920640.40714285709</v>
      </c>
      <c r="R44" s="112">
        <f t="shared" si="3"/>
        <v>409173.51428571437</v>
      </c>
      <c r="S44" s="112">
        <f t="shared" si="4"/>
        <v>393436.07142857142</v>
      </c>
      <c r="T44" s="95"/>
      <c r="U44" s="95">
        <v>1</v>
      </c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</row>
    <row r="45" spans="1:67" ht="25.5" hidden="1" x14ac:dyDescent="0.2">
      <c r="A45" s="52" t="s">
        <v>89</v>
      </c>
      <c r="B45" s="53" t="s">
        <v>90</v>
      </c>
      <c r="C45" s="59" t="s">
        <v>91</v>
      </c>
      <c r="D45" s="55">
        <v>280</v>
      </c>
      <c r="E45" s="56">
        <v>12</v>
      </c>
      <c r="F45" s="57">
        <v>4.0999999999999996</v>
      </c>
      <c r="G45" s="55">
        <v>5</v>
      </c>
      <c r="H45" s="55">
        <v>125</v>
      </c>
      <c r="I45" s="52" t="s">
        <v>16</v>
      </c>
      <c r="J45" s="90">
        <f t="shared" si="0"/>
        <v>1301545.4545454546</v>
      </c>
      <c r="K45" s="60" t="s">
        <v>17</v>
      </c>
      <c r="L45" s="58">
        <v>3710784</v>
      </c>
      <c r="N45" s="95"/>
      <c r="O45" s="95"/>
      <c r="P45" s="97">
        <f t="shared" si="9"/>
        <v>125</v>
      </c>
      <c r="Q45" s="112">
        <f t="shared" si="6"/>
        <v>1431302.4</v>
      </c>
      <c r="R45" s="112">
        <f t="shared" si="3"/>
        <v>543364.79999999993</v>
      </c>
      <c r="S45" s="112">
        <f t="shared" si="4"/>
        <v>662640</v>
      </c>
      <c r="T45" s="95"/>
      <c r="U45" s="95">
        <v>1</v>
      </c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</row>
    <row r="46" spans="1:67" ht="25.5" hidden="1" x14ac:dyDescent="0.2">
      <c r="A46" s="50"/>
      <c r="B46" s="49" t="s">
        <v>92</v>
      </c>
      <c r="C46" s="47" t="s">
        <v>93</v>
      </c>
      <c r="D46" s="50"/>
      <c r="E46" s="50"/>
      <c r="F46" s="50"/>
      <c r="G46" s="50"/>
      <c r="H46" s="50"/>
      <c r="I46" s="50"/>
      <c r="J46" s="90">
        <f t="shared" si="0"/>
        <v>0</v>
      </c>
      <c r="K46" s="50"/>
      <c r="L46" s="51"/>
      <c r="N46" s="95"/>
      <c r="O46" s="95"/>
      <c r="P46" s="95"/>
      <c r="Q46" s="112" t="str">
        <f t="shared" si="6"/>
        <v/>
      </c>
      <c r="R46" s="112" t="str">
        <f t="shared" si="3"/>
        <v/>
      </c>
      <c r="S46" s="112" t="str">
        <f t="shared" si="4"/>
        <v/>
      </c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</row>
    <row r="47" spans="1:67" ht="25.5" hidden="1" x14ac:dyDescent="0.2">
      <c r="A47" s="52" t="s">
        <v>94</v>
      </c>
      <c r="B47" s="53" t="s">
        <v>95</v>
      </c>
      <c r="C47" s="54" t="s">
        <v>2462</v>
      </c>
      <c r="D47" s="55">
        <v>280</v>
      </c>
      <c r="E47" s="56">
        <v>14</v>
      </c>
      <c r="F47" s="57">
        <v>4.2</v>
      </c>
      <c r="G47" s="55">
        <v>5</v>
      </c>
      <c r="H47" s="55">
        <v>132</v>
      </c>
      <c r="I47" s="52" t="s">
        <v>16</v>
      </c>
      <c r="J47" s="90">
        <f t="shared" si="0"/>
        <v>1374432</v>
      </c>
      <c r="K47" s="60" t="s">
        <v>96</v>
      </c>
      <c r="L47" s="58">
        <v>1727900</v>
      </c>
      <c r="N47" s="95"/>
      <c r="O47" s="95"/>
      <c r="P47" s="97">
        <f t="shared" ref="P47:P49" si="10">H47</f>
        <v>132</v>
      </c>
      <c r="Q47" s="112">
        <f t="shared" si="6"/>
        <v>777555.00000000012</v>
      </c>
      <c r="R47" s="112">
        <f t="shared" si="3"/>
        <v>259185</v>
      </c>
      <c r="S47" s="112">
        <f t="shared" si="4"/>
        <v>308553.57142857142</v>
      </c>
      <c r="T47" s="95"/>
      <c r="U47" s="95"/>
      <c r="V47" s="95"/>
      <c r="W47" s="95">
        <v>1</v>
      </c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</row>
    <row r="48" spans="1:67" ht="25.5" hidden="1" x14ac:dyDescent="0.2">
      <c r="A48" s="52" t="s">
        <v>97</v>
      </c>
      <c r="B48" s="53" t="s">
        <v>98</v>
      </c>
      <c r="C48" s="54" t="s">
        <v>2463</v>
      </c>
      <c r="D48" s="55">
        <v>280</v>
      </c>
      <c r="E48" s="56">
        <v>14</v>
      </c>
      <c r="F48" s="57">
        <v>4</v>
      </c>
      <c r="G48" s="55">
        <v>5</v>
      </c>
      <c r="H48" s="55">
        <v>154</v>
      </c>
      <c r="I48" s="52" t="s">
        <v>16</v>
      </c>
      <c r="J48" s="90">
        <f t="shared" si="0"/>
        <v>1603504</v>
      </c>
      <c r="K48" s="60" t="s">
        <v>96</v>
      </c>
      <c r="L48" s="58">
        <v>2631577</v>
      </c>
      <c r="N48" s="95"/>
      <c r="O48" s="95"/>
      <c r="P48" s="97">
        <f t="shared" si="10"/>
        <v>154</v>
      </c>
      <c r="Q48" s="112">
        <f t="shared" si="6"/>
        <v>1184209.6500000001</v>
      </c>
      <c r="R48" s="112">
        <f t="shared" si="3"/>
        <v>375939.57142857142</v>
      </c>
      <c r="S48" s="112">
        <f t="shared" si="4"/>
        <v>469924.46428571426</v>
      </c>
      <c r="T48" s="95"/>
      <c r="U48" s="95"/>
      <c r="V48" s="95"/>
      <c r="W48" s="95">
        <v>1</v>
      </c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</row>
    <row r="49" spans="1:67" ht="25.5" hidden="1" x14ac:dyDescent="0.2">
      <c r="A49" s="52" t="s">
        <v>99</v>
      </c>
      <c r="B49" s="53" t="s">
        <v>100</v>
      </c>
      <c r="C49" s="54" t="s">
        <v>2464</v>
      </c>
      <c r="D49" s="55">
        <v>280</v>
      </c>
      <c r="E49" s="56">
        <v>13</v>
      </c>
      <c r="F49" s="57">
        <v>4</v>
      </c>
      <c r="G49" s="55">
        <v>5</v>
      </c>
      <c r="H49" s="55">
        <v>182</v>
      </c>
      <c r="I49" s="52" t="s">
        <v>16</v>
      </c>
      <c r="J49" s="90">
        <f t="shared" si="0"/>
        <v>1895050.1818181816</v>
      </c>
      <c r="K49" s="60" t="s">
        <v>96</v>
      </c>
      <c r="L49" s="58">
        <v>3289328</v>
      </c>
      <c r="N49" s="95"/>
      <c r="O49" s="95"/>
      <c r="P49" s="97">
        <f t="shared" si="10"/>
        <v>182</v>
      </c>
      <c r="Q49" s="112">
        <f t="shared" si="6"/>
        <v>1374469.2</v>
      </c>
      <c r="R49" s="112">
        <f t="shared" si="3"/>
        <v>469904</v>
      </c>
      <c r="S49" s="112">
        <f t="shared" si="4"/>
        <v>587380</v>
      </c>
      <c r="T49" s="95"/>
      <c r="U49" s="95"/>
      <c r="V49" s="95"/>
      <c r="W49" s="95">
        <v>1</v>
      </c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</row>
    <row r="50" spans="1:67" ht="25.5" hidden="1" x14ac:dyDescent="0.2">
      <c r="A50" s="50"/>
      <c r="B50" s="49" t="s">
        <v>101</v>
      </c>
      <c r="C50" s="47" t="s">
        <v>102</v>
      </c>
      <c r="D50" s="50"/>
      <c r="E50" s="50"/>
      <c r="F50" s="50"/>
      <c r="G50" s="50"/>
      <c r="H50" s="50"/>
      <c r="I50" s="50"/>
      <c r="J50" s="90">
        <f t="shared" si="0"/>
        <v>0</v>
      </c>
      <c r="K50" s="50"/>
      <c r="L50" s="51"/>
      <c r="N50" s="95"/>
      <c r="O50" s="95"/>
      <c r="P50" s="95"/>
      <c r="Q50" s="112" t="str">
        <f t="shared" si="6"/>
        <v/>
      </c>
      <c r="R50" s="112" t="str">
        <f t="shared" si="3"/>
        <v/>
      </c>
      <c r="S50" s="112" t="str">
        <f t="shared" si="4"/>
        <v/>
      </c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</row>
    <row r="51" spans="1:67" ht="25.5" hidden="1" x14ac:dyDescent="0.2">
      <c r="A51" s="52" t="s">
        <v>103</v>
      </c>
      <c r="B51" s="53" t="s">
        <v>104</v>
      </c>
      <c r="C51" s="59" t="s">
        <v>79</v>
      </c>
      <c r="D51" s="55">
        <v>230</v>
      </c>
      <c r="E51" s="56">
        <v>15</v>
      </c>
      <c r="F51" s="57">
        <v>3.6</v>
      </c>
      <c r="G51" s="55">
        <v>5</v>
      </c>
      <c r="H51" s="55">
        <v>39</v>
      </c>
      <c r="I51" s="52" t="s">
        <v>16</v>
      </c>
      <c r="J51" s="90">
        <f t="shared" si="0"/>
        <v>406082.18181818182</v>
      </c>
      <c r="K51" s="60" t="s">
        <v>46</v>
      </c>
      <c r="L51" s="58">
        <v>1022799</v>
      </c>
      <c r="N51" s="95"/>
      <c r="O51" s="95"/>
      <c r="P51" s="97">
        <f t="shared" ref="P51:P53" si="11">H51</f>
        <v>39</v>
      </c>
      <c r="Q51" s="112">
        <f t="shared" si="6"/>
        <v>600338.54347826086</v>
      </c>
      <c r="R51" s="112">
        <f t="shared" si="3"/>
        <v>160090.27826086959</v>
      </c>
      <c r="S51" s="112">
        <f t="shared" si="4"/>
        <v>222347.60869565216</v>
      </c>
      <c r="T51" s="95"/>
      <c r="U51" s="95"/>
      <c r="V51" s="95">
        <v>1</v>
      </c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</row>
    <row r="52" spans="1:67" ht="25.5" hidden="1" x14ac:dyDescent="0.2">
      <c r="A52" s="52" t="s">
        <v>105</v>
      </c>
      <c r="B52" s="53" t="s">
        <v>106</v>
      </c>
      <c r="C52" s="59" t="s">
        <v>82</v>
      </c>
      <c r="D52" s="55">
        <v>230</v>
      </c>
      <c r="E52" s="56">
        <v>14</v>
      </c>
      <c r="F52" s="57">
        <v>3.08</v>
      </c>
      <c r="G52" s="55">
        <v>5</v>
      </c>
      <c r="H52" s="55">
        <v>44</v>
      </c>
      <c r="I52" s="52" t="s">
        <v>16</v>
      </c>
      <c r="J52" s="90">
        <f t="shared" si="0"/>
        <v>458144</v>
      </c>
      <c r="K52" s="60" t="s">
        <v>46</v>
      </c>
      <c r="L52" s="58">
        <v>1370764</v>
      </c>
      <c r="N52" s="95"/>
      <c r="O52" s="95"/>
      <c r="P52" s="97">
        <f t="shared" si="11"/>
        <v>44</v>
      </c>
      <c r="Q52" s="112">
        <f t="shared" si="6"/>
        <v>750940.27826086967</v>
      </c>
      <c r="R52" s="112">
        <f t="shared" si="3"/>
        <v>183563.17913043479</v>
      </c>
      <c r="S52" s="112">
        <f t="shared" si="4"/>
        <v>297992.17391304346</v>
      </c>
      <c r="T52" s="95"/>
      <c r="U52" s="95"/>
      <c r="V52" s="95">
        <v>1</v>
      </c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</row>
    <row r="53" spans="1:67" ht="25.5" hidden="1" x14ac:dyDescent="0.2">
      <c r="A53" s="52" t="s">
        <v>107</v>
      </c>
      <c r="B53" s="53" t="s">
        <v>108</v>
      </c>
      <c r="C53" s="59" t="s">
        <v>85</v>
      </c>
      <c r="D53" s="55">
        <v>250</v>
      </c>
      <c r="E53" s="56">
        <v>14</v>
      </c>
      <c r="F53" s="57">
        <v>3.1</v>
      </c>
      <c r="G53" s="55">
        <v>5</v>
      </c>
      <c r="H53" s="55">
        <v>54</v>
      </c>
      <c r="I53" s="52" t="s">
        <v>16</v>
      </c>
      <c r="J53" s="90">
        <f t="shared" si="0"/>
        <v>562267.63636363635</v>
      </c>
      <c r="K53" s="60" t="s">
        <v>46</v>
      </c>
      <c r="L53" s="58">
        <v>1713454</v>
      </c>
      <c r="N53" s="95"/>
      <c r="O53" s="95"/>
      <c r="P53" s="97">
        <f t="shared" si="11"/>
        <v>54</v>
      </c>
      <c r="Q53" s="112">
        <f t="shared" si="6"/>
        <v>863580.81600000011</v>
      </c>
      <c r="R53" s="112">
        <f t="shared" si="3"/>
        <v>212468.296</v>
      </c>
      <c r="S53" s="112">
        <f t="shared" si="4"/>
        <v>342690.8</v>
      </c>
      <c r="T53" s="95"/>
      <c r="U53" s="95"/>
      <c r="V53" s="95">
        <v>1</v>
      </c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</row>
    <row r="54" spans="1:67" ht="25.5" hidden="1" x14ac:dyDescent="0.2">
      <c r="A54" s="50"/>
      <c r="B54" s="49" t="s">
        <v>109</v>
      </c>
      <c r="C54" s="47" t="s">
        <v>110</v>
      </c>
      <c r="D54" s="50"/>
      <c r="E54" s="50"/>
      <c r="F54" s="50"/>
      <c r="G54" s="50"/>
      <c r="H54" s="50"/>
      <c r="I54" s="50"/>
      <c r="J54" s="90">
        <f t="shared" si="0"/>
        <v>0</v>
      </c>
      <c r="K54" s="50"/>
      <c r="L54" s="51"/>
      <c r="N54" s="95"/>
      <c r="O54" s="95"/>
      <c r="P54" s="95"/>
      <c r="Q54" s="112" t="str">
        <f t="shared" si="6"/>
        <v/>
      </c>
      <c r="R54" s="112" t="str">
        <f t="shared" si="3"/>
        <v/>
      </c>
      <c r="S54" s="112" t="str">
        <f t="shared" si="4"/>
        <v/>
      </c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</row>
    <row r="55" spans="1:67" ht="25.5" hidden="1" x14ac:dyDescent="0.2">
      <c r="A55" s="52" t="s">
        <v>111</v>
      </c>
      <c r="B55" s="53" t="s">
        <v>112</v>
      </c>
      <c r="C55" s="59" t="s">
        <v>113</v>
      </c>
      <c r="D55" s="55">
        <v>200</v>
      </c>
      <c r="E55" s="56">
        <v>20</v>
      </c>
      <c r="F55" s="57">
        <v>5.4</v>
      </c>
      <c r="G55" s="55">
        <v>4</v>
      </c>
      <c r="H55" s="55">
        <v>3</v>
      </c>
      <c r="I55" s="52" t="s">
        <v>114</v>
      </c>
      <c r="J55" s="90">
        <f t="shared" si="0"/>
        <v>39529.63636363636</v>
      </c>
      <c r="K55" s="60" t="s">
        <v>115</v>
      </c>
      <c r="L55" s="58">
        <v>26484</v>
      </c>
      <c r="N55" s="95"/>
      <c r="O55" s="97">
        <f>H55</f>
        <v>3</v>
      </c>
      <c r="P55" s="95"/>
      <c r="Q55" s="112">
        <f t="shared" si="6"/>
        <v>26484</v>
      </c>
      <c r="R55" s="112">
        <f t="shared" si="3"/>
        <v>7150.6800000000012</v>
      </c>
      <c r="S55" s="112">
        <f t="shared" si="4"/>
        <v>5296.8</v>
      </c>
      <c r="T55" s="95">
        <v>1</v>
      </c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</row>
    <row r="56" spans="1:67" ht="25.5" hidden="1" x14ac:dyDescent="0.2">
      <c r="A56" s="52" t="s">
        <v>116</v>
      </c>
      <c r="B56" s="53" t="s">
        <v>117</v>
      </c>
      <c r="C56" s="59" t="s">
        <v>118</v>
      </c>
      <c r="D56" s="55">
        <v>200</v>
      </c>
      <c r="E56" s="56">
        <v>20</v>
      </c>
      <c r="F56" s="57">
        <v>5.4</v>
      </c>
      <c r="G56" s="55">
        <v>4</v>
      </c>
      <c r="H56" s="56">
        <v>3.5</v>
      </c>
      <c r="I56" s="52" t="s">
        <v>114</v>
      </c>
      <c r="J56" s="90">
        <f t="shared" si="0"/>
        <v>46117.909090909088</v>
      </c>
      <c r="K56" s="60" t="s">
        <v>115</v>
      </c>
      <c r="L56" s="58">
        <v>33134</v>
      </c>
      <c r="N56" s="95"/>
      <c r="O56" s="97">
        <f t="shared" ref="O56:O58" si="12">H56</f>
        <v>3.5</v>
      </c>
      <c r="P56" s="95"/>
      <c r="Q56" s="112">
        <f t="shared" si="6"/>
        <v>29820.6</v>
      </c>
      <c r="R56" s="112">
        <f t="shared" si="3"/>
        <v>8946.18</v>
      </c>
      <c r="S56" s="112">
        <f t="shared" si="4"/>
        <v>6626.8</v>
      </c>
      <c r="T56" s="95">
        <v>1</v>
      </c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</row>
    <row r="57" spans="1:67" ht="25.5" hidden="1" x14ac:dyDescent="0.2">
      <c r="A57" s="52" t="s">
        <v>119</v>
      </c>
      <c r="B57" s="53" t="s">
        <v>120</v>
      </c>
      <c r="C57" s="59" t="s">
        <v>121</v>
      </c>
      <c r="D57" s="55">
        <v>200</v>
      </c>
      <c r="E57" s="56">
        <v>20</v>
      </c>
      <c r="F57" s="57">
        <v>5.4</v>
      </c>
      <c r="G57" s="55">
        <v>4</v>
      </c>
      <c r="H57" s="55">
        <v>4</v>
      </c>
      <c r="I57" s="52" t="s">
        <v>114</v>
      </c>
      <c r="J57" s="90">
        <f t="shared" si="0"/>
        <v>52706.181818181816</v>
      </c>
      <c r="K57" s="60" t="s">
        <v>115</v>
      </c>
      <c r="L57" s="58">
        <v>35771</v>
      </c>
      <c r="N57" s="95"/>
      <c r="O57" s="97">
        <f t="shared" si="12"/>
        <v>4</v>
      </c>
      <c r="P57" s="95"/>
      <c r="Q57" s="112">
        <f t="shared" si="6"/>
        <v>32193.9</v>
      </c>
      <c r="R57" s="112">
        <f t="shared" si="3"/>
        <v>9658.1700000000019</v>
      </c>
      <c r="S57" s="112">
        <f t="shared" si="4"/>
        <v>7154.2</v>
      </c>
      <c r="T57" s="95">
        <v>1</v>
      </c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</row>
    <row r="58" spans="1:67" ht="25.5" hidden="1" x14ac:dyDescent="0.2">
      <c r="A58" s="52" t="s">
        <v>122</v>
      </c>
      <c r="B58" s="53" t="s">
        <v>123</v>
      </c>
      <c r="C58" s="59" t="s">
        <v>124</v>
      </c>
      <c r="D58" s="55">
        <v>200</v>
      </c>
      <c r="E58" s="56">
        <v>20</v>
      </c>
      <c r="F58" s="57">
        <v>5.4</v>
      </c>
      <c r="G58" s="55">
        <v>4</v>
      </c>
      <c r="H58" s="55">
        <v>5</v>
      </c>
      <c r="I58" s="52" t="s">
        <v>114</v>
      </c>
      <c r="J58" s="90">
        <f t="shared" si="0"/>
        <v>65882.727272727265</v>
      </c>
      <c r="K58" s="60" t="s">
        <v>115</v>
      </c>
      <c r="L58" s="58">
        <v>37663</v>
      </c>
      <c r="N58" s="95"/>
      <c r="O58" s="97">
        <f t="shared" si="12"/>
        <v>5</v>
      </c>
      <c r="P58" s="95"/>
      <c r="Q58" s="112">
        <f t="shared" si="6"/>
        <v>33896.699999999997</v>
      </c>
      <c r="R58" s="112">
        <f t="shared" si="3"/>
        <v>10169.010000000002</v>
      </c>
      <c r="S58" s="112">
        <f t="shared" si="4"/>
        <v>7532.6</v>
      </c>
      <c r="T58" s="95">
        <v>1</v>
      </c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</row>
    <row r="59" spans="1:67" ht="25.5" hidden="1" x14ac:dyDescent="0.2">
      <c r="A59" s="50"/>
      <c r="B59" s="49" t="s">
        <v>125</v>
      </c>
      <c r="C59" s="47" t="s">
        <v>126</v>
      </c>
      <c r="D59" s="50"/>
      <c r="E59" s="50"/>
      <c r="F59" s="50"/>
      <c r="G59" s="50"/>
      <c r="H59" s="50"/>
      <c r="I59" s="50"/>
      <c r="J59" s="90">
        <f t="shared" si="0"/>
        <v>0</v>
      </c>
      <c r="K59" s="50"/>
      <c r="L59" s="51"/>
      <c r="N59" s="95"/>
      <c r="O59" s="95"/>
      <c r="P59" s="95"/>
      <c r="Q59" s="112" t="str">
        <f t="shared" si="6"/>
        <v/>
      </c>
      <c r="R59" s="112" t="str">
        <f t="shared" si="3"/>
        <v/>
      </c>
      <c r="S59" s="112" t="str">
        <f t="shared" si="4"/>
        <v/>
      </c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</row>
    <row r="60" spans="1:67" ht="25.5" hidden="1" x14ac:dyDescent="0.2">
      <c r="A60" s="52" t="s">
        <v>127</v>
      </c>
      <c r="B60" s="53" t="s">
        <v>128</v>
      </c>
      <c r="C60" s="59" t="s">
        <v>129</v>
      </c>
      <c r="D60" s="55">
        <v>270</v>
      </c>
      <c r="E60" s="56">
        <v>15</v>
      </c>
      <c r="F60" s="57">
        <v>4.3</v>
      </c>
      <c r="G60" s="55">
        <v>5</v>
      </c>
      <c r="H60" s="55">
        <v>34</v>
      </c>
      <c r="I60" s="52" t="s">
        <v>16</v>
      </c>
      <c r="J60" s="90">
        <f t="shared" si="0"/>
        <v>354020.36363636365</v>
      </c>
      <c r="K60" s="60" t="s">
        <v>17</v>
      </c>
      <c r="L60" s="58">
        <v>611661</v>
      </c>
      <c r="N60" s="95"/>
      <c r="O60" s="95"/>
      <c r="P60" s="97">
        <f t="shared" ref="P60:P63" si="13">H60</f>
        <v>34</v>
      </c>
      <c r="Q60" s="112">
        <f t="shared" si="6"/>
        <v>305830.5</v>
      </c>
      <c r="R60" s="112">
        <f t="shared" si="3"/>
        <v>97412.677777777761</v>
      </c>
      <c r="S60" s="112">
        <f t="shared" si="4"/>
        <v>113270.55555555556</v>
      </c>
      <c r="T60" s="95"/>
      <c r="U60" s="95">
        <v>1</v>
      </c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</row>
    <row r="61" spans="1:67" ht="25.5" hidden="1" x14ac:dyDescent="0.2">
      <c r="A61" s="52" t="s">
        <v>130</v>
      </c>
      <c r="B61" s="53" t="s">
        <v>131</v>
      </c>
      <c r="C61" s="59" t="s">
        <v>132</v>
      </c>
      <c r="D61" s="55">
        <v>270</v>
      </c>
      <c r="E61" s="56">
        <v>15</v>
      </c>
      <c r="F61" s="57">
        <v>4.3</v>
      </c>
      <c r="G61" s="55">
        <v>5</v>
      </c>
      <c r="H61" s="55">
        <v>38</v>
      </c>
      <c r="I61" s="52" t="s">
        <v>16</v>
      </c>
      <c r="J61" s="90">
        <f t="shared" si="0"/>
        <v>395669.81818181818</v>
      </c>
      <c r="K61" s="60" t="s">
        <v>17</v>
      </c>
      <c r="L61" s="58">
        <v>695012</v>
      </c>
      <c r="N61" s="95"/>
      <c r="O61" s="95"/>
      <c r="P61" s="97">
        <f t="shared" si="13"/>
        <v>38</v>
      </c>
      <c r="Q61" s="112">
        <f t="shared" si="6"/>
        <v>347506</v>
      </c>
      <c r="R61" s="112">
        <f t="shared" si="3"/>
        <v>110687.09629629628</v>
      </c>
      <c r="S61" s="112">
        <f t="shared" si="4"/>
        <v>128705.92592592593</v>
      </c>
      <c r="T61" s="95"/>
      <c r="U61" s="95">
        <v>1</v>
      </c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</row>
    <row r="62" spans="1:67" ht="25.5" hidden="1" x14ac:dyDescent="0.2">
      <c r="A62" s="52" t="s">
        <v>133</v>
      </c>
      <c r="B62" s="53" t="s">
        <v>134</v>
      </c>
      <c r="C62" s="59" t="s">
        <v>135</v>
      </c>
      <c r="D62" s="55">
        <v>270</v>
      </c>
      <c r="E62" s="56">
        <v>14</v>
      </c>
      <c r="F62" s="57">
        <v>4.3</v>
      </c>
      <c r="G62" s="55">
        <v>5</v>
      </c>
      <c r="H62" s="55">
        <v>42</v>
      </c>
      <c r="I62" s="52" t="s">
        <v>16</v>
      </c>
      <c r="J62" s="90">
        <f t="shared" si="0"/>
        <v>437319.27272727271</v>
      </c>
      <c r="K62" s="60" t="s">
        <v>17</v>
      </c>
      <c r="L62" s="58">
        <v>765981</v>
      </c>
      <c r="N62" s="95"/>
      <c r="O62" s="95"/>
      <c r="P62" s="97">
        <f t="shared" si="13"/>
        <v>42</v>
      </c>
      <c r="Q62" s="112">
        <f t="shared" si="6"/>
        <v>357457.80000000005</v>
      </c>
      <c r="R62" s="112">
        <f t="shared" si="3"/>
        <v>121989.56666666665</v>
      </c>
      <c r="S62" s="112">
        <f t="shared" si="4"/>
        <v>141848.33333333334</v>
      </c>
      <c r="T62" s="95"/>
      <c r="U62" s="95">
        <v>1</v>
      </c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</row>
    <row r="63" spans="1:67" ht="25.5" hidden="1" x14ac:dyDescent="0.2">
      <c r="A63" s="52" t="s">
        <v>136</v>
      </c>
      <c r="B63" s="53" t="s">
        <v>137</v>
      </c>
      <c r="C63" s="59" t="s">
        <v>138</v>
      </c>
      <c r="D63" s="55">
        <v>270</v>
      </c>
      <c r="E63" s="56">
        <v>14</v>
      </c>
      <c r="F63" s="57">
        <v>4.0999999999999996</v>
      </c>
      <c r="G63" s="55">
        <v>5</v>
      </c>
      <c r="H63" s="55">
        <v>55</v>
      </c>
      <c r="I63" s="52" t="s">
        <v>16</v>
      </c>
      <c r="J63" s="90">
        <f t="shared" si="0"/>
        <v>572680</v>
      </c>
      <c r="K63" s="60" t="s">
        <v>17</v>
      </c>
      <c r="L63" s="58">
        <v>873524</v>
      </c>
      <c r="N63" s="95"/>
      <c r="O63" s="95"/>
      <c r="P63" s="97">
        <f t="shared" si="13"/>
        <v>55</v>
      </c>
      <c r="Q63" s="112">
        <f t="shared" si="6"/>
        <v>407644.53333333338</v>
      </c>
      <c r="R63" s="112">
        <f t="shared" si="3"/>
        <v>132646.237037037</v>
      </c>
      <c r="S63" s="112">
        <f t="shared" si="4"/>
        <v>161763.70370370371</v>
      </c>
      <c r="T63" s="95"/>
      <c r="U63" s="95">
        <v>1</v>
      </c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</row>
    <row r="64" spans="1:67" ht="25.5" hidden="1" x14ac:dyDescent="0.2">
      <c r="A64" s="50"/>
      <c r="B64" s="49" t="s">
        <v>139</v>
      </c>
      <c r="C64" s="47" t="s">
        <v>140</v>
      </c>
      <c r="D64" s="50"/>
      <c r="E64" s="50"/>
      <c r="F64" s="50"/>
      <c r="G64" s="50"/>
      <c r="H64" s="50"/>
      <c r="I64" s="50"/>
      <c r="J64" s="90">
        <f t="shared" si="0"/>
        <v>0</v>
      </c>
      <c r="K64" s="50"/>
      <c r="L64" s="51"/>
      <c r="N64" s="95"/>
      <c r="O64" s="95"/>
      <c r="P64" s="95"/>
      <c r="Q64" s="112" t="str">
        <f t="shared" si="6"/>
        <v/>
      </c>
      <c r="R64" s="112" t="str">
        <f t="shared" si="3"/>
        <v/>
      </c>
      <c r="S64" s="112" t="str">
        <f t="shared" si="4"/>
        <v/>
      </c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</row>
    <row r="65" spans="1:67" ht="25.5" hidden="1" x14ac:dyDescent="0.2">
      <c r="A65" s="52" t="s">
        <v>141</v>
      </c>
      <c r="B65" s="53" t="s">
        <v>142</v>
      </c>
      <c r="C65" s="59" t="s">
        <v>143</v>
      </c>
      <c r="D65" s="55">
        <v>270</v>
      </c>
      <c r="E65" s="56">
        <v>14</v>
      </c>
      <c r="F65" s="57">
        <v>4.5999999999999996</v>
      </c>
      <c r="G65" s="55">
        <v>5</v>
      </c>
      <c r="H65" s="55">
        <v>19</v>
      </c>
      <c r="I65" s="52" t="s">
        <v>16</v>
      </c>
      <c r="J65" s="90">
        <f t="shared" si="0"/>
        <v>197834.90909090909</v>
      </c>
      <c r="K65" s="60" t="s">
        <v>17</v>
      </c>
      <c r="L65" s="58">
        <v>778593</v>
      </c>
      <c r="N65" s="95"/>
      <c r="O65" s="95"/>
      <c r="P65" s="97">
        <f t="shared" ref="P65:P70" si="14">H65</f>
        <v>19</v>
      </c>
      <c r="Q65" s="112">
        <f t="shared" si="6"/>
        <v>363343.40000000008</v>
      </c>
      <c r="R65" s="112">
        <f t="shared" si="3"/>
        <v>132649.17777777778</v>
      </c>
      <c r="S65" s="112">
        <f t="shared" si="4"/>
        <v>144183.88888888888</v>
      </c>
      <c r="T65" s="95"/>
      <c r="U65" s="95">
        <v>1</v>
      </c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</row>
    <row r="66" spans="1:67" s="40" customFormat="1" ht="25.5" hidden="1" x14ac:dyDescent="0.2">
      <c r="A66" s="60" t="s">
        <v>144</v>
      </c>
      <c r="B66" s="61" t="s">
        <v>145</v>
      </c>
      <c r="C66" s="62" t="s">
        <v>146</v>
      </c>
      <c r="D66" s="63">
        <v>270</v>
      </c>
      <c r="E66" s="64">
        <v>14</v>
      </c>
      <c r="F66" s="65">
        <v>4.5999999999999996</v>
      </c>
      <c r="G66" s="63">
        <v>5</v>
      </c>
      <c r="H66" s="63">
        <v>27</v>
      </c>
      <c r="I66" s="60" t="s">
        <v>16</v>
      </c>
      <c r="J66" s="90">
        <f t="shared" si="0"/>
        <v>281133.81818181818</v>
      </c>
      <c r="K66" s="60" t="s">
        <v>17</v>
      </c>
      <c r="L66" s="66">
        <v>1008000</v>
      </c>
      <c r="M66" s="40" t="s">
        <v>2444</v>
      </c>
      <c r="N66" s="98"/>
      <c r="O66" s="98"/>
      <c r="P66" s="97">
        <f t="shared" si="14"/>
        <v>27</v>
      </c>
      <c r="Q66" s="112">
        <f t="shared" si="6"/>
        <v>470400.00000000006</v>
      </c>
      <c r="R66" s="112">
        <f t="shared" si="3"/>
        <v>171733.33333333334</v>
      </c>
      <c r="S66" s="112">
        <f t="shared" si="4"/>
        <v>186666.66666666666</v>
      </c>
      <c r="T66" s="98"/>
      <c r="U66" s="95">
        <v>1</v>
      </c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</row>
    <row r="67" spans="1:67" ht="25.5" hidden="1" x14ac:dyDescent="0.2">
      <c r="A67" s="52" t="s">
        <v>147</v>
      </c>
      <c r="B67" s="53" t="s">
        <v>148</v>
      </c>
      <c r="C67" s="59" t="s">
        <v>149</v>
      </c>
      <c r="D67" s="55">
        <v>270</v>
      </c>
      <c r="E67" s="56">
        <v>14</v>
      </c>
      <c r="F67" s="57">
        <v>4.3</v>
      </c>
      <c r="G67" s="55">
        <v>5</v>
      </c>
      <c r="H67" s="55">
        <v>39</v>
      </c>
      <c r="I67" s="52" t="s">
        <v>16</v>
      </c>
      <c r="J67" s="90">
        <f t="shared" si="0"/>
        <v>406082.18181818182</v>
      </c>
      <c r="K67" s="60" t="s">
        <v>17</v>
      </c>
      <c r="L67" s="58">
        <v>1268266</v>
      </c>
      <c r="N67" s="95"/>
      <c r="O67" s="95"/>
      <c r="P67" s="97">
        <f t="shared" si="14"/>
        <v>39</v>
      </c>
      <c r="Q67" s="112">
        <f t="shared" si="6"/>
        <v>591857.46666666679</v>
      </c>
      <c r="R67" s="112">
        <f t="shared" si="3"/>
        <v>201983.10370370367</v>
      </c>
      <c r="S67" s="112">
        <f t="shared" si="4"/>
        <v>234864.07407407407</v>
      </c>
      <c r="T67" s="95"/>
      <c r="U67" s="95">
        <v>1</v>
      </c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</row>
    <row r="68" spans="1:67" ht="25.5" hidden="1" x14ac:dyDescent="0.2">
      <c r="A68" s="52" t="s">
        <v>150</v>
      </c>
      <c r="B68" s="53" t="s">
        <v>151</v>
      </c>
      <c r="C68" s="59" t="s">
        <v>135</v>
      </c>
      <c r="D68" s="55">
        <v>270</v>
      </c>
      <c r="E68" s="56">
        <v>14</v>
      </c>
      <c r="F68" s="57">
        <v>4.3</v>
      </c>
      <c r="G68" s="55">
        <v>5</v>
      </c>
      <c r="H68" s="55">
        <v>53</v>
      </c>
      <c r="I68" s="52" t="s">
        <v>16</v>
      </c>
      <c r="J68" s="90">
        <f t="shared" si="0"/>
        <v>551855.27272727271</v>
      </c>
      <c r="K68" s="60" t="s">
        <v>17</v>
      </c>
      <c r="L68" s="58">
        <v>1484153</v>
      </c>
      <c r="N68" s="95"/>
      <c r="O68" s="95"/>
      <c r="P68" s="97">
        <f t="shared" si="14"/>
        <v>53</v>
      </c>
      <c r="Q68" s="112">
        <f t="shared" si="6"/>
        <v>692604.7333333334</v>
      </c>
      <c r="R68" s="112">
        <f t="shared" si="3"/>
        <v>236365.10740740737</v>
      </c>
      <c r="S68" s="112">
        <f t="shared" si="4"/>
        <v>274843.14814814815</v>
      </c>
      <c r="T68" s="95"/>
      <c r="U68" s="95">
        <v>1</v>
      </c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</row>
    <row r="69" spans="1:67" ht="25.5" hidden="1" x14ac:dyDescent="0.2">
      <c r="A69" s="52" t="s">
        <v>152</v>
      </c>
      <c r="B69" s="53" t="s">
        <v>153</v>
      </c>
      <c r="C69" s="59" t="s">
        <v>154</v>
      </c>
      <c r="D69" s="55">
        <v>270</v>
      </c>
      <c r="E69" s="56">
        <v>14</v>
      </c>
      <c r="F69" s="57">
        <v>4.3</v>
      </c>
      <c r="G69" s="55">
        <v>5</v>
      </c>
      <c r="H69" s="55">
        <v>61</v>
      </c>
      <c r="I69" s="52" t="s">
        <v>16</v>
      </c>
      <c r="J69" s="90">
        <f t="shared" si="0"/>
        <v>635154.18181818177</v>
      </c>
      <c r="K69" s="60" t="s">
        <v>17</v>
      </c>
      <c r="L69" s="58">
        <v>1535452</v>
      </c>
      <c r="N69" s="95"/>
      <c r="O69" s="95"/>
      <c r="P69" s="97">
        <f t="shared" si="14"/>
        <v>61</v>
      </c>
      <c r="Q69" s="112">
        <f t="shared" si="6"/>
        <v>716544.26666666672</v>
      </c>
      <c r="R69" s="112">
        <f t="shared" si="3"/>
        <v>244534.94814814813</v>
      </c>
      <c r="S69" s="112">
        <f t="shared" si="4"/>
        <v>284342.96296296298</v>
      </c>
      <c r="T69" s="95"/>
      <c r="U69" s="95">
        <v>1</v>
      </c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</row>
    <row r="70" spans="1:67" ht="25.5" hidden="1" x14ac:dyDescent="0.2">
      <c r="A70" s="52" t="s">
        <v>155</v>
      </c>
      <c r="B70" s="53" t="s">
        <v>156</v>
      </c>
      <c r="C70" s="59" t="s">
        <v>138</v>
      </c>
      <c r="D70" s="55">
        <v>270</v>
      </c>
      <c r="E70" s="56">
        <v>14</v>
      </c>
      <c r="F70" s="57">
        <v>3.7</v>
      </c>
      <c r="G70" s="55">
        <v>5</v>
      </c>
      <c r="H70" s="55">
        <v>67</v>
      </c>
      <c r="I70" s="52" t="s">
        <v>16</v>
      </c>
      <c r="J70" s="90">
        <f t="shared" si="0"/>
        <v>697628.36363636365</v>
      </c>
      <c r="K70" s="60" t="s">
        <v>17</v>
      </c>
      <c r="L70" s="58">
        <v>1668970</v>
      </c>
      <c r="N70" s="95"/>
      <c r="O70" s="95"/>
      <c r="P70" s="97">
        <f t="shared" si="14"/>
        <v>67</v>
      </c>
      <c r="Q70" s="112">
        <f t="shared" si="6"/>
        <v>778852.66666666674</v>
      </c>
      <c r="R70" s="112">
        <f t="shared" si="3"/>
        <v>228710.70370370374</v>
      </c>
      <c r="S70" s="112">
        <f t="shared" si="4"/>
        <v>309068.51851851854</v>
      </c>
      <c r="T70" s="95"/>
      <c r="U70" s="95">
        <v>1</v>
      </c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</row>
    <row r="71" spans="1:67" ht="25.5" hidden="1" x14ac:dyDescent="0.2">
      <c r="A71" s="50"/>
      <c r="B71" s="49" t="s">
        <v>157</v>
      </c>
      <c r="C71" s="47" t="s">
        <v>158</v>
      </c>
      <c r="D71" s="50"/>
      <c r="E71" s="50"/>
      <c r="F71" s="50"/>
      <c r="G71" s="50"/>
      <c r="H71" s="50"/>
      <c r="I71" s="50"/>
      <c r="J71" s="90">
        <f t="shared" si="0"/>
        <v>0</v>
      </c>
      <c r="K71" s="50"/>
      <c r="L71" s="51"/>
      <c r="N71" s="95"/>
      <c r="O71" s="95"/>
      <c r="P71" s="95"/>
      <c r="Q71" s="112" t="str">
        <f t="shared" si="6"/>
        <v/>
      </c>
      <c r="R71" s="112" t="str">
        <f t="shared" si="3"/>
        <v/>
      </c>
      <c r="S71" s="112" t="str">
        <f t="shared" si="4"/>
        <v/>
      </c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</row>
    <row r="72" spans="1:67" ht="25.5" hidden="1" x14ac:dyDescent="0.2">
      <c r="A72" s="52" t="s">
        <v>159</v>
      </c>
      <c r="B72" s="53" t="s">
        <v>160</v>
      </c>
      <c r="C72" s="59" t="s">
        <v>161</v>
      </c>
      <c r="D72" s="55">
        <v>270</v>
      </c>
      <c r="E72" s="56">
        <v>15</v>
      </c>
      <c r="F72" s="57">
        <v>2.9</v>
      </c>
      <c r="G72" s="55">
        <v>5</v>
      </c>
      <c r="H72" s="55">
        <v>20</v>
      </c>
      <c r="I72" s="52" t="s">
        <v>16</v>
      </c>
      <c r="J72" s="90">
        <f t="shared" si="0"/>
        <v>208247.27272727271</v>
      </c>
      <c r="K72" s="60" t="s">
        <v>17</v>
      </c>
      <c r="L72" s="58">
        <v>310973</v>
      </c>
      <c r="N72" s="95"/>
      <c r="O72" s="95"/>
      <c r="P72" s="97">
        <f t="shared" ref="P72:P77" si="15">H72</f>
        <v>20</v>
      </c>
      <c r="Q72" s="112">
        <f t="shared" si="6"/>
        <v>155486.5</v>
      </c>
      <c r="R72" s="112">
        <f t="shared" si="3"/>
        <v>33400.803703703707</v>
      </c>
      <c r="S72" s="112">
        <f t="shared" si="4"/>
        <v>57587.592592592591</v>
      </c>
      <c r="T72" s="95"/>
      <c r="U72" s="95">
        <v>1</v>
      </c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</row>
    <row r="73" spans="1:67" ht="25.5" hidden="1" x14ac:dyDescent="0.2">
      <c r="A73" s="52" t="s">
        <v>162</v>
      </c>
      <c r="B73" s="53" t="s">
        <v>163</v>
      </c>
      <c r="C73" s="59" t="s">
        <v>164</v>
      </c>
      <c r="D73" s="55">
        <v>270</v>
      </c>
      <c r="E73" s="56">
        <v>15</v>
      </c>
      <c r="F73" s="57">
        <v>2.9</v>
      </c>
      <c r="G73" s="55">
        <v>5</v>
      </c>
      <c r="H73" s="55">
        <v>24</v>
      </c>
      <c r="I73" s="52" t="s">
        <v>16</v>
      </c>
      <c r="J73" s="90">
        <f t="shared" si="0"/>
        <v>249896.72727272726</v>
      </c>
      <c r="K73" s="60" t="s">
        <v>17</v>
      </c>
      <c r="L73" s="58">
        <v>365850</v>
      </c>
      <c r="N73" s="95"/>
      <c r="O73" s="95"/>
      <c r="P73" s="97">
        <f t="shared" si="15"/>
        <v>24</v>
      </c>
      <c r="Q73" s="112">
        <f t="shared" si="6"/>
        <v>182925</v>
      </c>
      <c r="R73" s="112">
        <f t="shared" si="3"/>
        <v>39295</v>
      </c>
      <c r="S73" s="112">
        <f t="shared" si="4"/>
        <v>67750</v>
      </c>
      <c r="T73" s="95"/>
      <c r="U73" s="95">
        <v>1</v>
      </c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</row>
    <row r="74" spans="1:67" ht="25.5" hidden="1" x14ac:dyDescent="0.2">
      <c r="A74" s="52" t="s">
        <v>165</v>
      </c>
      <c r="B74" s="53" t="s">
        <v>166</v>
      </c>
      <c r="C74" s="59" t="s">
        <v>167</v>
      </c>
      <c r="D74" s="55">
        <v>270</v>
      </c>
      <c r="E74" s="56">
        <v>15</v>
      </c>
      <c r="F74" s="57">
        <v>2.9</v>
      </c>
      <c r="G74" s="55">
        <v>5</v>
      </c>
      <c r="H74" s="55">
        <v>26</v>
      </c>
      <c r="I74" s="52" t="s">
        <v>16</v>
      </c>
      <c r="J74" s="90">
        <f t="shared" si="0"/>
        <v>270721.45454545453</v>
      </c>
      <c r="K74" s="60" t="s">
        <v>17</v>
      </c>
      <c r="L74" s="58">
        <v>476144</v>
      </c>
      <c r="N74" s="95"/>
      <c r="O74" s="95"/>
      <c r="P74" s="97">
        <f t="shared" si="15"/>
        <v>26</v>
      </c>
      <c r="Q74" s="112">
        <f t="shared" si="6"/>
        <v>238072</v>
      </c>
      <c r="R74" s="112">
        <f t="shared" si="3"/>
        <v>51141.392592592587</v>
      </c>
      <c r="S74" s="112">
        <f t="shared" si="4"/>
        <v>88174.814814814818</v>
      </c>
      <c r="T74" s="95"/>
      <c r="U74" s="95">
        <v>1</v>
      </c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</row>
    <row r="75" spans="1:67" ht="25.5" hidden="1" x14ac:dyDescent="0.2">
      <c r="A75" s="52" t="s">
        <v>168</v>
      </c>
      <c r="B75" s="53" t="s">
        <v>169</v>
      </c>
      <c r="C75" s="59" t="s">
        <v>146</v>
      </c>
      <c r="D75" s="55">
        <v>270</v>
      </c>
      <c r="E75" s="56">
        <v>15</v>
      </c>
      <c r="F75" s="57">
        <v>2.9</v>
      </c>
      <c r="G75" s="55">
        <v>5</v>
      </c>
      <c r="H75" s="55">
        <v>32</v>
      </c>
      <c r="I75" s="52" t="s">
        <v>16</v>
      </c>
      <c r="J75" s="90">
        <f t="shared" si="0"/>
        <v>333195.63636363635</v>
      </c>
      <c r="K75" s="60" t="s">
        <v>17</v>
      </c>
      <c r="L75" s="58">
        <v>516960</v>
      </c>
      <c r="N75" s="95"/>
      <c r="O75" s="95"/>
      <c r="P75" s="97">
        <f t="shared" si="15"/>
        <v>32</v>
      </c>
      <c r="Q75" s="112">
        <f t="shared" si="6"/>
        <v>258480</v>
      </c>
      <c r="R75" s="112">
        <f t="shared" si="3"/>
        <v>55525.333333333328</v>
      </c>
      <c r="S75" s="112">
        <f t="shared" si="4"/>
        <v>95733.333333333328</v>
      </c>
      <c r="T75" s="95"/>
      <c r="U75" s="95">
        <v>1</v>
      </c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</row>
    <row r="76" spans="1:67" ht="25.5" hidden="1" x14ac:dyDescent="0.2">
      <c r="A76" s="52" t="s">
        <v>170</v>
      </c>
      <c r="B76" s="53" t="s">
        <v>171</v>
      </c>
      <c r="C76" s="59" t="s">
        <v>132</v>
      </c>
      <c r="D76" s="55">
        <v>270</v>
      </c>
      <c r="E76" s="56">
        <v>15</v>
      </c>
      <c r="F76" s="57">
        <v>2.9</v>
      </c>
      <c r="G76" s="55">
        <v>5</v>
      </c>
      <c r="H76" s="55">
        <v>37</v>
      </c>
      <c r="I76" s="52" t="s">
        <v>16</v>
      </c>
      <c r="J76" s="90">
        <f t="shared" ref="J76:J139" si="16">IF(SUMPRODUCT($N$6:$P$6,$N$7:$P$7,$N76:$P76),SUMPRODUCT($N$6:$P$6,$N$7:$P$7,$N76:$P76),0)</f>
        <v>385257.45454545453</v>
      </c>
      <c r="K76" s="60" t="s">
        <v>17</v>
      </c>
      <c r="L76" s="58">
        <v>534828</v>
      </c>
      <c r="N76" s="95"/>
      <c r="O76" s="95"/>
      <c r="P76" s="97">
        <f t="shared" si="15"/>
        <v>37</v>
      </c>
      <c r="Q76" s="112">
        <f t="shared" si="6"/>
        <v>267414</v>
      </c>
      <c r="R76" s="112">
        <f t="shared" si="3"/>
        <v>57444.488888888882</v>
      </c>
      <c r="S76" s="112">
        <f t="shared" si="4"/>
        <v>99042.222222222219</v>
      </c>
      <c r="T76" s="95"/>
      <c r="U76" s="95">
        <v>1</v>
      </c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</row>
    <row r="77" spans="1:67" ht="25.5" hidden="1" x14ac:dyDescent="0.2">
      <c r="A77" s="52" t="s">
        <v>172</v>
      </c>
      <c r="B77" s="53" t="s">
        <v>173</v>
      </c>
      <c r="C77" s="59" t="s">
        <v>138</v>
      </c>
      <c r="D77" s="55">
        <v>270</v>
      </c>
      <c r="E77" s="56">
        <v>15</v>
      </c>
      <c r="F77" s="57">
        <v>2.9</v>
      </c>
      <c r="G77" s="55">
        <v>5</v>
      </c>
      <c r="H77" s="55">
        <v>47</v>
      </c>
      <c r="I77" s="52" t="s">
        <v>16</v>
      </c>
      <c r="J77" s="90">
        <f t="shared" si="16"/>
        <v>489381.09090909088</v>
      </c>
      <c r="K77" s="60" t="s">
        <v>17</v>
      </c>
      <c r="L77" s="58">
        <v>601429</v>
      </c>
      <c r="N77" s="95"/>
      <c r="O77" s="95"/>
      <c r="P77" s="97">
        <f t="shared" si="15"/>
        <v>47</v>
      </c>
      <c r="Q77" s="112">
        <f t="shared" si="6"/>
        <v>300714.5</v>
      </c>
      <c r="R77" s="112">
        <f t="shared" ref="R77:R140" si="17">IF($L77&gt;0,$L77*1000*$F77%/$D77,"")</f>
        <v>64597.929629629631</v>
      </c>
      <c r="S77" s="112">
        <f t="shared" ref="S77:S140" si="18">IF($L77&gt;0,$L77*1000*$G77%/$D77,"")</f>
        <v>111375.74074074074</v>
      </c>
      <c r="T77" s="95"/>
      <c r="U77" s="95">
        <v>1</v>
      </c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</row>
    <row r="78" spans="1:67" ht="25.5" hidden="1" x14ac:dyDescent="0.2">
      <c r="A78" s="50"/>
      <c r="B78" s="49" t="s">
        <v>174</v>
      </c>
      <c r="C78" s="47" t="s">
        <v>175</v>
      </c>
      <c r="D78" s="50"/>
      <c r="E78" s="50"/>
      <c r="F78" s="50"/>
      <c r="G78" s="50"/>
      <c r="H78" s="50"/>
      <c r="I78" s="50"/>
      <c r="J78" s="90">
        <f t="shared" si="16"/>
        <v>0</v>
      </c>
      <c r="K78" s="50"/>
      <c r="L78" s="51"/>
      <c r="N78" s="95"/>
      <c r="O78" s="95"/>
      <c r="P78" s="95"/>
      <c r="Q78" s="112" t="str">
        <f t="shared" si="6"/>
        <v/>
      </c>
      <c r="R78" s="112" t="str">
        <f t="shared" si="17"/>
        <v/>
      </c>
      <c r="S78" s="112" t="str">
        <f t="shared" si="18"/>
        <v/>
      </c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</row>
    <row r="79" spans="1:67" ht="25.5" hidden="1" x14ac:dyDescent="0.2">
      <c r="A79" s="52" t="s">
        <v>176</v>
      </c>
      <c r="B79" s="53" t="s">
        <v>177</v>
      </c>
      <c r="C79" s="59" t="s">
        <v>146</v>
      </c>
      <c r="D79" s="55">
        <v>270</v>
      </c>
      <c r="E79" s="56">
        <v>15</v>
      </c>
      <c r="F79" s="57">
        <v>3.6</v>
      </c>
      <c r="G79" s="55">
        <v>5</v>
      </c>
      <c r="H79" s="55">
        <v>29</v>
      </c>
      <c r="I79" s="52" t="s">
        <v>16</v>
      </c>
      <c r="J79" s="90">
        <f t="shared" si="16"/>
        <v>301958.54545454547</v>
      </c>
      <c r="K79" s="60" t="s">
        <v>17</v>
      </c>
      <c r="L79" s="58">
        <v>1073429</v>
      </c>
      <c r="N79" s="95"/>
      <c r="O79" s="95"/>
      <c r="P79" s="97">
        <f t="shared" ref="P79:P80" si="19">H79</f>
        <v>29</v>
      </c>
      <c r="Q79" s="112">
        <f t="shared" si="6"/>
        <v>536714.5</v>
      </c>
      <c r="R79" s="112">
        <f t="shared" si="17"/>
        <v>143123.8666666667</v>
      </c>
      <c r="S79" s="112">
        <f t="shared" si="18"/>
        <v>198783.14814814815</v>
      </c>
      <c r="T79" s="95"/>
      <c r="U79" s="95">
        <v>1</v>
      </c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</row>
    <row r="80" spans="1:67" ht="25.5" hidden="1" x14ac:dyDescent="0.2">
      <c r="A80" s="52" t="s">
        <v>178</v>
      </c>
      <c r="B80" s="53" t="s">
        <v>179</v>
      </c>
      <c r="C80" s="59" t="s">
        <v>180</v>
      </c>
      <c r="D80" s="55">
        <v>270</v>
      </c>
      <c r="E80" s="56">
        <v>15</v>
      </c>
      <c r="F80" s="57">
        <v>3.6</v>
      </c>
      <c r="G80" s="55">
        <v>5</v>
      </c>
      <c r="H80" s="55">
        <v>61</v>
      </c>
      <c r="I80" s="52" t="s">
        <v>16</v>
      </c>
      <c r="J80" s="90">
        <f t="shared" si="16"/>
        <v>635154.18181818177</v>
      </c>
      <c r="K80" s="60" t="s">
        <v>17</v>
      </c>
      <c r="L80" s="58">
        <v>1610452</v>
      </c>
      <c r="N80" s="95"/>
      <c r="O80" s="95"/>
      <c r="P80" s="97">
        <f t="shared" si="19"/>
        <v>61</v>
      </c>
      <c r="Q80" s="112">
        <f t="shared" si="6"/>
        <v>805226</v>
      </c>
      <c r="R80" s="112">
        <f t="shared" si="17"/>
        <v>214726.93333333335</v>
      </c>
      <c r="S80" s="112">
        <f t="shared" si="18"/>
        <v>298231.85185185185</v>
      </c>
      <c r="T80" s="95"/>
      <c r="U80" s="95">
        <v>1</v>
      </c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</row>
    <row r="81" spans="1:67" ht="25.5" hidden="1" x14ac:dyDescent="0.2">
      <c r="A81" s="50"/>
      <c r="B81" s="49" t="s">
        <v>181</v>
      </c>
      <c r="C81" s="47" t="s">
        <v>182</v>
      </c>
      <c r="D81" s="50"/>
      <c r="E81" s="50"/>
      <c r="F81" s="50"/>
      <c r="G81" s="50"/>
      <c r="H81" s="50"/>
      <c r="I81" s="50"/>
      <c r="J81" s="90">
        <f t="shared" si="16"/>
        <v>0</v>
      </c>
      <c r="K81" s="50"/>
      <c r="L81" s="51"/>
      <c r="N81" s="95"/>
      <c r="O81" s="95"/>
      <c r="P81" s="95"/>
      <c r="Q81" s="112" t="str">
        <f t="shared" si="6"/>
        <v/>
      </c>
      <c r="R81" s="112" t="str">
        <f t="shared" si="17"/>
        <v/>
      </c>
      <c r="S81" s="112" t="str">
        <f t="shared" si="18"/>
        <v/>
      </c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</row>
    <row r="82" spans="1:67" ht="25.5" hidden="1" x14ac:dyDescent="0.2">
      <c r="A82" s="50"/>
      <c r="B82" s="49" t="s">
        <v>183</v>
      </c>
      <c r="C82" s="47" t="s">
        <v>184</v>
      </c>
      <c r="D82" s="50"/>
      <c r="E82" s="50"/>
      <c r="F82" s="50"/>
      <c r="G82" s="50"/>
      <c r="H82" s="50"/>
      <c r="I82" s="50"/>
      <c r="J82" s="90">
        <f t="shared" si="16"/>
        <v>0</v>
      </c>
      <c r="K82" s="50"/>
      <c r="L82" s="51"/>
      <c r="N82" s="95"/>
      <c r="O82" s="95"/>
      <c r="P82" s="95"/>
      <c r="Q82" s="112" t="str">
        <f t="shared" si="6"/>
        <v/>
      </c>
      <c r="R82" s="112" t="str">
        <f t="shared" si="17"/>
        <v/>
      </c>
      <c r="S82" s="112" t="str">
        <f t="shared" si="18"/>
        <v/>
      </c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</row>
    <row r="83" spans="1:67" ht="25.5" hidden="1" x14ac:dyDescent="0.2">
      <c r="A83" s="52" t="s">
        <v>185</v>
      </c>
      <c r="B83" s="53" t="s">
        <v>186</v>
      </c>
      <c r="C83" s="59" t="s">
        <v>187</v>
      </c>
      <c r="D83" s="55">
        <v>250</v>
      </c>
      <c r="E83" s="56">
        <v>9</v>
      </c>
      <c r="F83" s="57">
        <v>5.0999999999999996</v>
      </c>
      <c r="G83" s="55">
        <v>5</v>
      </c>
      <c r="H83" s="55">
        <v>25</v>
      </c>
      <c r="I83" s="52" t="s">
        <v>16</v>
      </c>
      <c r="J83" s="90">
        <f t="shared" si="16"/>
        <v>260309.09090909091</v>
      </c>
      <c r="K83" s="60" t="s">
        <v>188</v>
      </c>
      <c r="L83" s="58">
        <v>645827</v>
      </c>
      <c r="N83" s="95"/>
      <c r="O83" s="95"/>
      <c r="P83" s="97">
        <f t="shared" ref="P83:P93" si="20">H83</f>
        <v>25</v>
      </c>
      <c r="Q83" s="112">
        <f t="shared" si="6"/>
        <v>209247.948</v>
      </c>
      <c r="R83" s="112">
        <f t="shared" si="17"/>
        <v>131748.70799999998</v>
      </c>
      <c r="S83" s="112">
        <f t="shared" si="18"/>
        <v>129165.4</v>
      </c>
      <c r="T83" s="95"/>
      <c r="U83" s="95"/>
      <c r="V83" s="95"/>
      <c r="W83" s="95"/>
      <c r="X83" s="95"/>
      <c r="Y83" s="95">
        <v>1</v>
      </c>
      <c r="Z83" s="95"/>
      <c r="AA83" s="95">
        <v>1</v>
      </c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</row>
    <row r="84" spans="1:67" ht="25.5" hidden="1" x14ac:dyDescent="0.2">
      <c r="A84" s="52" t="s">
        <v>189</v>
      </c>
      <c r="B84" s="53" t="s">
        <v>190</v>
      </c>
      <c r="C84" s="59" t="s">
        <v>191</v>
      </c>
      <c r="D84" s="55">
        <v>250</v>
      </c>
      <c r="E84" s="56">
        <v>9</v>
      </c>
      <c r="F84" s="57">
        <v>5.0999999999999996</v>
      </c>
      <c r="G84" s="55">
        <v>5</v>
      </c>
      <c r="H84" s="55">
        <v>26</v>
      </c>
      <c r="I84" s="52" t="s">
        <v>16</v>
      </c>
      <c r="J84" s="90">
        <f t="shared" si="16"/>
        <v>270721.45454545453</v>
      </c>
      <c r="K84" s="60" t="s">
        <v>188</v>
      </c>
      <c r="L84" s="58">
        <v>693293</v>
      </c>
      <c r="N84" s="95"/>
      <c r="O84" s="95"/>
      <c r="P84" s="97">
        <f t="shared" si="20"/>
        <v>26</v>
      </c>
      <c r="Q84" s="112">
        <f t="shared" si="6"/>
        <v>224626.932</v>
      </c>
      <c r="R84" s="112">
        <f t="shared" si="17"/>
        <v>141431.772</v>
      </c>
      <c r="S84" s="112">
        <f t="shared" si="18"/>
        <v>138658.6</v>
      </c>
      <c r="T84" s="95"/>
      <c r="U84" s="95"/>
      <c r="V84" s="95"/>
      <c r="W84" s="95"/>
      <c r="X84" s="95"/>
      <c r="Y84" s="95">
        <v>1</v>
      </c>
      <c r="Z84" s="95"/>
      <c r="AA84" s="95">
        <v>1</v>
      </c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</row>
    <row r="85" spans="1:67" ht="25.5" hidden="1" x14ac:dyDescent="0.2">
      <c r="A85" s="52" t="s">
        <v>192</v>
      </c>
      <c r="B85" s="53" t="s">
        <v>193</v>
      </c>
      <c r="C85" s="59" t="s">
        <v>194</v>
      </c>
      <c r="D85" s="55">
        <v>250</v>
      </c>
      <c r="E85" s="56">
        <v>9</v>
      </c>
      <c r="F85" s="57">
        <v>4.7</v>
      </c>
      <c r="G85" s="55">
        <v>5</v>
      </c>
      <c r="H85" s="55">
        <v>30</v>
      </c>
      <c r="I85" s="52" t="s">
        <v>16</v>
      </c>
      <c r="J85" s="90">
        <f t="shared" si="16"/>
        <v>312370.90909090906</v>
      </c>
      <c r="K85" s="60" t="s">
        <v>188</v>
      </c>
      <c r="L85" s="58">
        <v>769879</v>
      </c>
      <c r="N85" s="95"/>
      <c r="O85" s="95"/>
      <c r="P85" s="97">
        <f t="shared" si="20"/>
        <v>30</v>
      </c>
      <c r="Q85" s="112">
        <f t="shared" si="6"/>
        <v>249440.796</v>
      </c>
      <c r="R85" s="112">
        <f t="shared" si="17"/>
        <v>144737.25200000001</v>
      </c>
      <c r="S85" s="112">
        <f t="shared" si="18"/>
        <v>153975.79999999999</v>
      </c>
      <c r="T85" s="95"/>
      <c r="U85" s="95"/>
      <c r="V85" s="95"/>
      <c r="W85" s="95"/>
      <c r="X85" s="95"/>
      <c r="Y85" s="95">
        <v>1</v>
      </c>
      <c r="Z85" s="95"/>
      <c r="AA85" s="95">
        <v>1</v>
      </c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</row>
    <row r="86" spans="1:67" ht="25.5" hidden="1" x14ac:dyDescent="0.2">
      <c r="A86" s="52" t="s">
        <v>195</v>
      </c>
      <c r="B86" s="53" t="s">
        <v>196</v>
      </c>
      <c r="C86" s="59" t="s">
        <v>197</v>
      </c>
      <c r="D86" s="55">
        <v>250</v>
      </c>
      <c r="E86" s="56">
        <v>9</v>
      </c>
      <c r="F86" s="57">
        <v>4.7</v>
      </c>
      <c r="G86" s="55">
        <v>5</v>
      </c>
      <c r="H86" s="55">
        <v>33</v>
      </c>
      <c r="I86" s="52" t="s">
        <v>16</v>
      </c>
      <c r="J86" s="90">
        <f t="shared" si="16"/>
        <v>343608</v>
      </c>
      <c r="K86" s="60" t="s">
        <v>188</v>
      </c>
      <c r="L86" s="58">
        <v>948964</v>
      </c>
      <c r="N86" s="95"/>
      <c r="O86" s="95"/>
      <c r="P86" s="97">
        <f t="shared" si="20"/>
        <v>33</v>
      </c>
      <c r="Q86" s="112">
        <f t="shared" si="6"/>
        <v>307464.33600000001</v>
      </c>
      <c r="R86" s="112">
        <f t="shared" si="17"/>
        <v>178405.23199999999</v>
      </c>
      <c r="S86" s="112">
        <f t="shared" si="18"/>
        <v>189792.8</v>
      </c>
      <c r="T86" s="95"/>
      <c r="U86" s="95"/>
      <c r="V86" s="95"/>
      <c r="W86" s="95"/>
      <c r="X86" s="95"/>
      <c r="Y86" s="95">
        <v>1</v>
      </c>
      <c r="Z86" s="95"/>
      <c r="AA86" s="95">
        <v>1</v>
      </c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</row>
    <row r="87" spans="1:67" ht="25.5" hidden="1" x14ac:dyDescent="0.2">
      <c r="A87" s="52" t="s">
        <v>198</v>
      </c>
      <c r="B87" s="53" t="s">
        <v>199</v>
      </c>
      <c r="C87" s="59" t="s">
        <v>167</v>
      </c>
      <c r="D87" s="55">
        <v>250</v>
      </c>
      <c r="E87" s="56">
        <v>9</v>
      </c>
      <c r="F87" s="57">
        <v>4.5</v>
      </c>
      <c r="G87" s="55">
        <v>5</v>
      </c>
      <c r="H87" s="55">
        <v>37</v>
      </c>
      <c r="I87" s="52" t="s">
        <v>16</v>
      </c>
      <c r="J87" s="90">
        <f t="shared" si="16"/>
        <v>385257.45454545453</v>
      </c>
      <c r="K87" s="60" t="s">
        <v>188</v>
      </c>
      <c r="L87" s="58">
        <v>1328572</v>
      </c>
      <c r="N87" s="95"/>
      <c r="O87" s="95"/>
      <c r="P87" s="97">
        <f t="shared" si="20"/>
        <v>37</v>
      </c>
      <c r="Q87" s="112">
        <f t="shared" si="6"/>
        <v>430457.32799999998</v>
      </c>
      <c r="R87" s="112">
        <f t="shared" si="17"/>
        <v>239142.96</v>
      </c>
      <c r="S87" s="112">
        <f t="shared" si="18"/>
        <v>265714.40000000002</v>
      </c>
      <c r="T87" s="95"/>
      <c r="U87" s="95"/>
      <c r="V87" s="95"/>
      <c r="W87" s="95"/>
      <c r="X87" s="95"/>
      <c r="Y87" s="95">
        <v>1</v>
      </c>
      <c r="Z87" s="95"/>
      <c r="AA87" s="95">
        <v>1</v>
      </c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</row>
    <row r="88" spans="1:67" ht="25.5" hidden="1" x14ac:dyDescent="0.2">
      <c r="A88" s="52" t="s">
        <v>200</v>
      </c>
      <c r="B88" s="53" t="s">
        <v>201</v>
      </c>
      <c r="C88" s="59" t="s">
        <v>132</v>
      </c>
      <c r="D88" s="55">
        <v>250</v>
      </c>
      <c r="E88" s="56">
        <v>9</v>
      </c>
      <c r="F88" s="57">
        <v>4.5</v>
      </c>
      <c r="G88" s="55">
        <v>5</v>
      </c>
      <c r="H88" s="55">
        <v>43</v>
      </c>
      <c r="I88" s="52" t="s">
        <v>16</v>
      </c>
      <c r="J88" s="90">
        <f t="shared" si="16"/>
        <v>447731.63636363635</v>
      </c>
      <c r="K88" s="60" t="s">
        <v>188</v>
      </c>
      <c r="L88" s="58">
        <v>1556727</v>
      </c>
      <c r="N88" s="95"/>
      <c r="O88" s="95"/>
      <c r="P88" s="97">
        <f t="shared" si="20"/>
        <v>43</v>
      </c>
      <c r="Q88" s="112">
        <f t="shared" ref="Q88:Q151" si="21">IF($L88&gt;0,$L88*1000*IF($L88&gt;30000,0.9,1)*$E88%/$D88,"")</f>
        <v>504379.54800000001</v>
      </c>
      <c r="R88" s="112">
        <f t="shared" si="17"/>
        <v>280210.86</v>
      </c>
      <c r="S88" s="112">
        <f t="shared" si="18"/>
        <v>311345.40000000002</v>
      </c>
      <c r="T88" s="95"/>
      <c r="U88" s="95"/>
      <c r="V88" s="95"/>
      <c r="W88" s="95"/>
      <c r="X88" s="95"/>
      <c r="Y88" s="95">
        <v>1</v>
      </c>
      <c r="Z88" s="95"/>
      <c r="AA88" s="95">
        <v>1</v>
      </c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</row>
    <row r="89" spans="1:67" ht="25.5" hidden="1" x14ac:dyDescent="0.2">
      <c r="A89" s="52" t="s">
        <v>202</v>
      </c>
      <c r="B89" s="53" t="s">
        <v>203</v>
      </c>
      <c r="C89" s="59" t="s">
        <v>180</v>
      </c>
      <c r="D89" s="55">
        <v>250</v>
      </c>
      <c r="E89" s="56">
        <v>8</v>
      </c>
      <c r="F89" s="57">
        <v>4.5</v>
      </c>
      <c r="G89" s="55">
        <v>5</v>
      </c>
      <c r="H89" s="55">
        <v>44</v>
      </c>
      <c r="I89" s="52" t="s">
        <v>16</v>
      </c>
      <c r="J89" s="90">
        <f t="shared" si="16"/>
        <v>458144</v>
      </c>
      <c r="K89" s="60" t="s">
        <v>188</v>
      </c>
      <c r="L89" s="58">
        <v>1939546</v>
      </c>
      <c r="N89" s="95"/>
      <c r="O89" s="95"/>
      <c r="P89" s="97">
        <f t="shared" si="20"/>
        <v>44</v>
      </c>
      <c r="Q89" s="112">
        <f t="shared" si="21"/>
        <v>558589.24800000002</v>
      </c>
      <c r="R89" s="112">
        <f t="shared" si="17"/>
        <v>349118.28</v>
      </c>
      <c r="S89" s="112">
        <f t="shared" si="18"/>
        <v>387909.2</v>
      </c>
      <c r="T89" s="95"/>
      <c r="U89" s="95"/>
      <c r="V89" s="95"/>
      <c r="W89" s="95"/>
      <c r="X89" s="95"/>
      <c r="Y89" s="95">
        <v>1</v>
      </c>
      <c r="Z89" s="95"/>
      <c r="AA89" s="95">
        <v>1</v>
      </c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</row>
    <row r="90" spans="1:67" ht="25.5" hidden="1" x14ac:dyDescent="0.2">
      <c r="A90" s="52" t="s">
        <v>204</v>
      </c>
      <c r="B90" s="53" t="s">
        <v>205</v>
      </c>
      <c r="C90" s="59" t="s">
        <v>138</v>
      </c>
      <c r="D90" s="55">
        <v>250</v>
      </c>
      <c r="E90" s="56">
        <v>8</v>
      </c>
      <c r="F90" s="57">
        <v>4.3</v>
      </c>
      <c r="G90" s="55">
        <v>5</v>
      </c>
      <c r="H90" s="55">
        <v>50</v>
      </c>
      <c r="I90" s="52" t="s">
        <v>16</v>
      </c>
      <c r="J90" s="90">
        <f t="shared" si="16"/>
        <v>520618.18181818182</v>
      </c>
      <c r="K90" s="60" t="s">
        <v>188</v>
      </c>
      <c r="L90" s="58">
        <v>2230644</v>
      </c>
      <c r="N90" s="95"/>
      <c r="O90" s="95"/>
      <c r="P90" s="97">
        <f t="shared" si="20"/>
        <v>50</v>
      </c>
      <c r="Q90" s="112">
        <f t="shared" si="21"/>
        <v>642425.47199999995</v>
      </c>
      <c r="R90" s="112">
        <f t="shared" si="17"/>
        <v>383670.76799999992</v>
      </c>
      <c r="S90" s="112">
        <f t="shared" si="18"/>
        <v>446128.8</v>
      </c>
      <c r="T90" s="95"/>
      <c r="U90" s="95"/>
      <c r="V90" s="95"/>
      <c r="W90" s="95"/>
      <c r="X90" s="95"/>
      <c r="Y90" s="95">
        <v>1</v>
      </c>
      <c r="Z90" s="95"/>
      <c r="AA90" s="95">
        <v>1</v>
      </c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</row>
    <row r="91" spans="1:67" ht="25.5" hidden="1" x14ac:dyDescent="0.2">
      <c r="A91" s="52" t="s">
        <v>206</v>
      </c>
      <c r="B91" s="53" t="s">
        <v>207</v>
      </c>
      <c r="C91" s="59" t="s">
        <v>208</v>
      </c>
      <c r="D91" s="55">
        <v>250</v>
      </c>
      <c r="E91" s="56">
        <v>8</v>
      </c>
      <c r="F91" s="57">
        <v>4.3</v>
      </c>
      <c r="G91" s="55">
        <v>5</v>
      </c>
      <c r="H91" s="55">
        <v>54</v>
      </c>
      <c r="I91" s="52" t="s">
        <v>16</v>
      </c>
      <c r="J91" s="90">
        <f t="shared" si="16"/>
        <v>562267.63636363635</v>
      </c>
      <c r="K91" s="60" t="s">
        <v>188</v>
      </c>
      <c r="L91" s="58">
        <v>2521398</v>
      </c>
      <c r="N91" s="95"/>
      <c r="O91" s="95"/>
      <c r="P91" s="97">
        <f t="shared" si="20"/>
        <v>54</v>
      </c>
      <c r="Q91" s="112">
        <f t="shared" si="21"/>
        <v>726162.62399999995</v>
      </c>
      <c r="R91" s="112">
        <f t="shared" si="17"/>
        <v>433680.45599999995</v>
      </c>
      <c r="S91" s="112">
        <f t="shared" si="18"/>
        <v>504279.6</v>
      </c>
      <c r="T91" s="95"/>
      <c r="U91" s="95"/>
      <c r="V91" s="95"/>
      <c r="W91" s="95"/>
      <c r="X91" s="95"/>
      <c r="Y91" s="95">
        <v>1</v>
      </c>
      <c r="Z91" s="95"/>
      <c r="AA91" s="95">
        <v>1</v>
      </c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</row>
    <row r="92" spans="1:67" ht="25.5" hidden="1" x14ac:dyDescent="0.2">
      <c r="A92" s="52" t="s">
        <v>209</v>
      </c>
      <c r="B92" s="53" t="s">
        <v>210</v>
      </c>
      <c r="C92" s="59" t="s">
        <v>211</v>
      </c>
      <c r="D92" s="55">
        <v>250</v>
      </c>
      <c r="E92" s="56">
        <v>7</v>
      </c>
      <c r="F92" s="57">
        <v>4.0999999999999996</v>
      </c>
      <c r="G92" s="55">
        <v>5</v>
      </c>
      <c r="H92" s="55">
        <v>64</v>
      </c>
      <c r="I92" s="52" t="s">
        <v>16</v>
      </c>
      <c r="J92" s="90">
        <f t="shared" si="16"/>
        <v>666391.27272727271</v>
      </c>
      <c r="K92" s="60" t="s">
        <v>188</v>
      </c>
      <c r="L92" s="58">
        <v>3736007</v>
      </c>
      <c r="N92" s="95"/>
      <c r="O92" s="95"/>
      <c r="P92" s="97">
        <f t="shared" si="20"/>
        <v>64</v>
      </c>
      <c r="Q92" s="112">
        <f t="shared" si="21"/>
        <v>941473.76400000008</v>
      </c>
      <c r="R92" s="112">
        <f t="shared" si="17"/>
        <v>612705.14799999993</v>
      </c>
      <c r="S92" s="112">
        <f t="shared" si="18"/>
        <v>747201.4</v>
      </c>
      <c r="T92" s="95"/>
      <c r="U92" s="95"/>
      <c r="V92" s="95"/>
      <c r="W92" s="95"/>
      <c r="X92" s="95"/>
      <c r="Y92" s="95">
        <v>1</v>
      </c>
      <c r="Z92" s="95"/>
      <c r="AA92" s="95">
        <v>1</v>
      </c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</row>
    <row r="93" spans="1:67" ht="25.5" hidden="1" x14ac:dyDescent="0.2">
      <c r="A93" s="52" t="s">
        <v>212</v>
      </c>
      <c r="B93" s="53" t="s">
        <v>213</v>
      </c>
      <c r="C93" s="59" t="s">
        <v>214</v>
      </c>
      <c r="D93" s="55">
        <v>250</v>
      </c>
      <c r="E93" s="56">
        <v>7</v>
      </c>
      <c r="F93" s="57">
        <v>4.0999999999999996</v>
      </c>
      <c r="G93" s="55">
        <v>5</v>
      </c>
      <c r="H93" s="55">
        <v>70</v>
      </c>
      <c r="I93" s="52" t="s">
        <v>16</v>
      </c>
      <c r="J93" s="90">
        <f t="shared" si="16"/>
        <v>728865.45454545447</v>
      </c>
      <c r="K93" s="60" t="s">
        <v>188</v>
      </c>
      <c r="L93" s="58">
        <v>5241944</v>
      </c>
      <c r="N93" s="95"/>
      <c r="O93" s="95"/>
      <c r="P93" s="97">
        <f t="shared" si="20"/>
        <v>70</v>
      </c>
      <c r="Q93" s="112">
        <f t="shared" si="21"/>
        <v>1320969.8880000003</v>
      </c>
      <c r="R93" s="112">
        <f t="shared" si="17"/>
        <v>859678.81599999988</v>
      </c>
      <c r="S93" s="112">
        <f t="shared" si="18"/>
        <v>1048388.8</v>
      </c>
      <c r="T93" s="95"/>
      <c r="U93" s="95"/>
      <c r="V93" s="95"/>
      <c r="W93" s="95"/>
      <c r="X93" s="95"/>
      <c r="Y93" s="95">
        <v>1</v>
      </c>
      <c r="Z93" s="95"/>
      <c r="AA93" s="95">
        <v>1</v>
      </c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</row>
    <row r="94" spans="1:67" ht="25.5" hidden="1" x14ac:dyDescent="0.2">
      <c r="A94" s="50"/>
      <c r="B94" s="49" t="s">
        <v>215</v>
      </c>
      <c r="C94" s="47" t="s">
        <v>216</v>
      </c>
      <c r="D94" s="50"/>
      <c r="E94" s="50"/>
      <c r="F94" s="50"/>
      <c r="G94" s="50"/>
      <c r="H94" s="50"/>
      <c r="I94" s="50"/>
      <c r="J94" s="90">
        <f t="shared" si="16"/>
        <v>0</v>
      </c>
      <c r="K94" s="50"/>
      <c r="L94" s="51"/>
      <c r="N94" s="95"/>
      <c r="O94" s="95"/>
      <c r="P94" s="95"/>
      <c r="Q94" s="112" t="str">
        <f t="shared" si="21"/>
        <v/>
      </c>
      <c r="R94" s="112" t="str">
        <f t="shared" si="17"/>
        <v/>
      </c>
      <c r="S94" s="112" t="str">
        <f t="shared" si="18"/>
        <v/>
      </c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</row>
    <row r="95" spans="1:67" ht="25.5" hidden="1" x14ac:dyDescent="0.2">
      <c r="A95" s="52" t="s">
        <v>217</v>
      </c>
      <c r="B95" s="53" t="s">
        <v>218</v>
      </c>
      <c r="C95" s="59" t="s">
        <v>219</v>
      </c>
      <c r="D95" s="55">
        <v>240</v>
      </c>
      <c r="E95" s="56">
        <v>9</v>
      </c>
      <c r="F95" s="57">
        <v>4.5</v>
      </c>
      <c r="G95" s="55">
        <v>5</v>
      </c>
      <c r="H95" s="55">
        <v>25</v>
      </c>
      <c r="I95" s="52" t="s">
        <v>16</v>
      </c>
      <c r="J95" s="90">
        <f t="shared" si="16"/>
        <v>260309.09090909091</v>
      </c>
      <c r="K95" s="60" t="s">
        <v>220</v>
      </c>
      <c r="L95" s="58">
        <v>629428</v>
      </c>
      <c r="N95" s="95"/>
      <c r="O95" s="95"/>
      <c r="P95" s="97">
        <f t="shared" ref="P95:P104" si="22">H95</f>
        <v>25</v>
      </c>
      <c r="Q95" s="112">
        <f t="shared" si="21"/>
        <v>212431.95</v>
      </c>
      <c r="R95" s="112">
        <f t="shared" si="17"/>
        <v>118017.75</v>
      </c>
      <c r="S95" s="112">
        <f t="shared" si="18"/>
        <v>131130.83333333334</v>
      </c>
      <c r="T95" s="95"/>
      <c r="U95" s="95">
        <v>1</v>
      </c>
      <c r="V95" s="95"/>
      <c r="W95" s="95">
        <v>1</v>
      </c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</row>
    <row r="96" spans="1:67" ht="25.5" hidden="1" x14ac:dyDescent="0.2">
      <c r="A96" s="52" t="s">
        <v>221</v>
      </c>
      <c r="B96" s="53" t="s">
        <v>222</v>
      </c>
      <c r="C96" s="59" t="s">
        <v>132</v>
      </c>
      <c r="D96" s="55">
        <v>240</v>
      </c>
      <c r="E96" s="56">
        <v>9</v>
      </c>
      <c r="F96" s="57">
        <v>4.5</v>
      </c>
      <c r="G96" s="55">
        <v>5</v>
      </c>
      <c r="H96" s="55">
        <v>33</v>
      </c>
      <c r="I96" s="52" t="s">
        <v>16</v>
      </c>
      <c r="J96" s="90">
        <f t="shared" si="16"/>
        <v>343608</v>
      </c>
      <c r="K96" s="60" t="s">
        <v>220</v>
      </c>
      <c r="L96" s="58">
        <v>1032544</v>
      </c>
      <c r="N96" s="95"/>
      <c r="O96" s="95"/>
      <c r="P96" s="97">
        <f t="shared" si="22"/>
        <v>33</v>
      </c>
      <c r="Q96" s="112">
        <f t="shared" si="21"/>
        <v>348483.6</v>
      </c>
      <c r="R96" s="112">
        <f t="shared" si="17"/>
        <v>193602</v>
      </c>
      <c r="S96" s="112">
        <f t="shared" si="18"/>
        <v>215113.33333333334</v>
      </c>
      <c r="T96" s="95"/>
      <c r="U96" s="95">
        <v>1</v>
      </c>
      <c r="V96" s="95"/>
      <c r="W96" s="95">
        <v>1</v>
      </c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</row>
    <row r="97" spans="1:67" ht="25.5" hidden="1" x14ac:dyDescent="0.2">
      <c r="A97" s="52" t="s">
        <v>223</v>
      </c>
      <c r="B97" s="53" t="s">
        <v>224</v>
      </c>
      <c r="C97" s="59" t="s">
        <v>138</v>
      </c>
      <c r="D97" s="55">
        <v>240</v>
      </c>
      <c r="E97" s="56">
        <v>9</v>
      </c>
      <c r="F97" s="57">
        <v>4.5</v>
      </c>
      <c r="G97" s="55">
        <v>5</v>
      </c>
      <c r="H97" s="55">
        <v>36</v>
      </c>
      <c r="I97" s="52" t="s">
        <v>16</v>
      </c>
      <c r="J97" s="90">
        <f t="shared" si="16"/>
        <v>374845.09090909088</v>
      </c>
      <c r="K97" s="60" t="s">
        <v>220</v>
      </c>
      <c r="L97" s="58">
        <v>1266087</v>
      </c>
      <c r="N97" s="95"/>
      <c r="O97" s="95"/>
      <c r="P97" s="97">
        <f t="shared" si="22"/>
        <v>36</v>
      </c>
      <c r="Q97" s="112">
        <f t="shared" si="21"/>
        <v>427304.36249999999</v>
      </c>
      <c r="R97" s="112">
        <f t="shared" si="17"/>
        <v>237391.3125</v>
      </c>
      <c r="S97" s="112">
        <f t="shared" si="18"/>
        <v>263768.125</v>
      </c>
      <c r="T97" s="95"/>
      <c r="U97" s="95">
        <v>1</v>
      </c>
      <c r="V97" s="95"/>
      <c r="W97" s="95">
        <v>1</v>
      </c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</row>
    <row r="98" spans="1:67" ht="25.5" hidden="1" x14ac:dyDescent="0.2">
      <c r="A98" s="52" t="s">
        <v>225</v>
      </c>
      <c r="B98" s="53" t="s">
        <v>226</v>
      </c>
      <c r="C98" s="59" t="s">
        <v>211</v>
      </c>
      <c r="D98" s="55">
        <v>240</v>
      </c>
      <c r="E98" s="56">
        <v>8</v>
      </c>
      <c r="F98" s="57">
        <v>4</v>
      </c>
      <c r="G98" s="55">
        <v>5</v>
      </c>
      <c r="H98" s="55">
        <v>50</v>
      </c>
      <c r="I98" s="52" t="s">
        <v>16</v>
      </c>
      <c r="J98" s="90">
        <f t="shared" si="16"/>
        <v>520618.18181818182</v>
      </c>
      <c r="K98" s="60" t="s">
        <v>220</v>
      </c>
      <c r="L98" s="58">
        <v>2624354</v>
      </c>
      <c r="N98" s="95"/>
      <c r="O98" s="95"/>
      <c r="P98" s="97">
        <f t="shared" si="22"/>
        <v>50</v>
      </c>
      <c r="Q98" s="112">
        <f t="shared" si="21"/>
        <v>787306.2</v>
      </c>
      <c r="R98" s="112">
        <f t="shared" si="17"/>
        <v>437392.33333333331</v>
      </c>
      <c r="S98" s="112">
        <f t="shared" si="18"/>
        <v>546740.41666666663</v>
      </c>
      <c r="T98" s="95"/>
      <c r="U98" s="95">
        <v>1</v>
      </c>
      <c r="V98" s="95"/>
      <c r="W98" s="95">
        <v>1</v>
      </c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</row>
    <row r="99" spans="1:67" ht="25.5" hidden="1" x14ac:dyDescent="0.2">
      <c r="A99" s="52" t="s">
        <v>227</v>
      </c>
      <c r="B99" s="53" t="s">
        <v>228</v>
      </c>
      <c r="C99" s="59" t="s">
        <v>229</v>
      </c>
      <c r="D99" s="55">
        <v>240</v>
      </c>
      <c r="E99" s="56">
        <v>8</v>
      </c>
      <c r="F99" s="57">
        <v>4</v>
      </c>
      <c r="G99" s="55">
        <v>5</v>
      </c>
      <c r="H99" s="55">
        <v>61</v>
      </c>
      <c r="I99" s="52" t="s">
        <v>16</v>
      </c>
      <c r="J99" s="90">
        <f t="shared" si="16"/>
        <v>635154.18181818177</v>
      </c>
      <c r="K99" s="60" t="s">
        <v>220</v>
      </c>
      <c r="L99" s="58">
        <v>3109212</v>
      </c>
      <c r="N99" s="95"/>
      <c r="O99" s="95"/>
      <c r="P99" s="97">
        <f t="shared" si="22"/>
        <v>61</v>
      </c>
      <c r="Q99" s="112">
        <f t="shared" si="21"/>
        <v>932763.6</v>
      </c>
      <c r="R99" s="112">
        <f t="shared" si="17"/>
        <v>518202</v>
      </c>
      <c r="S99" s="112">
        <f t="shared" si="18"/>
        <v>647752.5</v>
      </c>
      <c r="T99" s="95"/>
      <c r="U99" s="95">
        <v>1</v>
      </c>
      <c r="V99" s="95"/>
      <c r="W99" s="95">
        <v>1</v>
      </c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</row>
    <row r="100" spans="1:67" ht="25.5" hidden="1" x14ac:dyDescent="0.2">
      <c r="A100" s="52" t="s">
        <v>230</v>
      </c>
      <c r="B100" s="53" t="s">
        <v>231</v>
      </c>
      <c r="C100" s="59" t="s">
        <v>232</v>
      </c>
      <c r="D100" s="55">
        <v>240</v>
      </c>
      <c r="E100" s="56">
        <v>7</v>
      </c>
      <c r="F100" s="57">
        <v>3.8</v>
      </c>
      <c r="G100" s="55">
        <v>5</v>
      </c>
      <c r="H100" s="55">
        <v>67</v>
      </c>
      <c r="I100" s="52" t="s">
        <v>16</v>
      </c>
      <c r="J100" s="90">
        <f t="shared" si="16"/>
        <v>697628.36363636365</v>
      </c>
      <c r="K100" s="60" t="s">
        <v>220</v>
      </c>
      <c r="L100" s="58">
        <v>4714447</v>
      </c>
      <c r="N100" s="95"/>
      <c r="O100" s="95"/>
      <c r="P100" s="97">
        <f t="shared" si="22"/>
        <v>67</v>
      </c>
      <c r="Q100" s="112">
        <f t="shared" si="21"/>
        <v>1237542.3374999999</v>
      </c>
      <c r="R100" s="112">
        <f t="shared" si="17"/>
        <v>746454.10833333328</v>
      </c>
      <c r="S100" s="112">
        <f t="shared" si="18"/>
        <v>982176.45833333337</v>
      </c>
      <c r="T100" s="95"/>
      <c r="U100" s="95">
        <v>1</v>
      </c>
      <c r="V100" s="95"/>
      <c r="W100" s="95">
        <v>1</v>
      </c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</row>
    <row r="101" spans="1:67" ht="25.5" hidden="1" x14ac:dyDescent="0.2">
      <c r="A101" s="52" t="s">
        <v>233</v>
      </c>
      <c r="B101" s="53" t="s">
        <v>234</v>
      </c>
      <c r="C101" s="59" t="s">
        <v>235</v>
      </c>
      <c r="D101" s="55">
        <v>240</v>
      </c>
      <c r="E101" s="56">
        <v>7</v>
      </c>
      <c r="F101" s="57">
        <v>3.8</v>
      </c>
      <c r="G101" s="55">
        <v>5</v>
      </c>
      <c r="H101" s="55">
        <v>69</v>
      </c>
      <c r="I101" s="52" t="s">
        <v>16</v>
      </c>
      <c r="J101" s="90">
        <f t="shared" si="16"/>
        <v>718453.09090909094</v>
      </c>
      <c r="K101" s="60" t="s">
        <v>236</v>
      </c>
      <c r="L101" s="58">
        <v>5870688</v>
      </c>
      <c r="N101" s="95"/>
      <c r="O101" s="95"/>
      <c r="P101" s="97">
        <f t="shared" si="22"/>
        <v>69</v>
      </c>
      <c r="Q101" s="112">
        <f t="shared" si="21"/>
        <v>1541055.6000000003</v>
      </c>
      <c r="R101" s="112">
        <f t="shared" si="17"/>
        <v>929525.6</v>
      </c>
      <c r="S101" s="112">
        <f t="shared" si="18"/>
        <v>1223060</v>
      </c>
      <c r="T101" s="95"/>
      <c r="U101" s="95">
        <v>1</v>
      </c>
      <c r="V101" s="95"/>
      <c r="W101" s="95"/>
      <c r="X101" s="95">
        <v>1</v>
      </c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</row>
    <row r="102" spans="1:67" ht="25.5" hidden="1" x14ac:dyDescent="0.2">
      <c r="A102" s="52" t="s">
        <v>237</v>
      </c>
      <c r="B102" s="53" t="s">
        <v>238</v>
      </c>
      <c r="C102" s="59" t="s">
        <v>239</v>
      </c>
      <c r="D102" s="55">
        <v>240</v>
      </c>
      <c r="E102" s="56">
        <v>7</v>
      </c>
      <c r="F102" s="57">
        <v>3.8</v>
      </c>
      <c r="G102" s="55">
        <v>5</v>
      </c>
      <c r="H102" s="55">
        <v>74</v>
      </c>
      <c r="I102" s="52" t="s">
        <v>16</v>
      </c>
      <c r="J102" s="90">
        <f t="shared" si="16"/>
        <v>770514.90909090906</v>
      </c>
      <c r="K102" s="60" t="s">
        <v>236</v>
      </c>
      <c r="L102" s="58">
        <v>7072227</v>
      </c>
      <c r="N102" s="95"/>
      <c r="O102" s="95"/>
      <c r="P102" s="97">
        <f t="shared" si="22"/>
        <v>74</v>
      </c>
      <c r="Q102" s="112">
        <f t="shared" si="21"/>
        <v>1856459.5875000001</v>
      </c>
      <c r="R102" s="112">
        <f t="shared" si="17"/>
        <v>1119769.2749999999</v>
      </c>
      <c r="S102" s="112">
        <f t="shared" si="18"/>
        <v>1473380.625</v>
      </c>
      <c r="T102" s="95"/>
      <c r="U102" s="95">
        <v>1</v>
      </c>
      <c r="V102" s="95"/>
      <c r="W102" s="95"/>
      <c r="X102" s="95">
        <v>1</v>
      </c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</row>
    <row r="103" spans="1:67" ht="25.5" hidden="1" x14ac:dyDescent="0.2">
      <c r="A103" s="52" t="s">
        <v>240</v>
      </c>
      <c r="B103" s="53" t="s">
        <v>241</v>
      </c>
      <c r="C103" s="59" t="s">
        <v>242</v>
      </c>
      <c r="D103" s="55">
        <v>240</v>
      </c>
      <c r="E103" s="56">
        <v>7</v>
      </c>
      <c r="F103" s="57">
        <v>3.6</v>
      </c>
      <c r="G103" s="55">
        <v>5</v>
      </c>
      <c r="H103" s="55">
        <v>78</v>
      </c>
      <c r="I103" s="52" t="s">
        <v>16</v>
      </c>
      <c r="J103" s="90">
        <f t="shared" si="16"/>
        <v>812164.36363636365</v>
      </c>
      <c r="K103" s="60" t="s">
        <v>236</v>
      </c>
      <c r="L103" s="58">
        <v>8936333</v>
      </c>
      <c r="N103" s="95"/>
      <c r="O103" s="95"/>
      <c r="P103" s="97">
        <f t="shared" si="22"/>
        <v>78</v>
      </c>
      <c r="Q103" s="112">
        <f t="shared" si="21"/>
        <v>2345787.4125000001</v>
      </c>
      <c r="R103" s="112">
        <f t="shared" si="17"/>
        <v>1340449.9500000002</v>
      </c>
      <c r="S103" s="112">
        <f t="shared" si="18"/>
        <v>1861736.0416666667</v>
      </c>
      <c r="T103" s="95"/>
      <c r="U103" s="95">
        <v>1</v>
      </c>
      <c r="V103" s="95"/>
      <c r="W103" s="95"/>
      <c r="X103" s="95">
        <v>1</v>
      </c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</row>
    <row r="104" spans="1:67" ht="25.5" hidden="1" x14ac:dyDescent="0.2">
      <c r="A104" s="52" t="s">
        <v>243</v>
      </c>
      <c r="B104" s="53" t="s">
        <v>244</v>
      </c>
      <c r="C104" s="59" t="s">
        <v>245</v>
      </c>
      <c r="D104" s="55">
        <v>240</v>
      </c>
      <c r="E104" s="56">
        <v>7</v>
      </c>
      <c r="F104" s="57">
        <v>3.6</v>
      </c>
      <c r="G104" s="55">
        <v>5</v>
      </c>
      <c r="H104" s="55">
        <v>81</v>
      </c>
      <c r="I104" s="52" t="s">
        <v>16</v>
      </c>
      <c r="J104" s="90">
        <f t="shared" si="16"/>
        <v>843401.45454545447</v>
      </c>
      <c r="K104" s="60" t="s">
        <v>236</v>
      </c>
      <c r="L104" s="58">
        <v>10669966</v>
      </c>
      <c r="N104" s="95"/>
      <c r="O104" s="95"/>
      <c r="P104" s="97">
        <f t="shared" si="22"/>
        <v>81</v>
      </c>
      <c r="Q104" s="112">
        <f t="shared" si="21"/>
        <v>2800866.0750000007</v>
      </c>
      <c r="R104" s="112">
        <f t="shared" si="17"/>
        <v>1600494.9000000001</v>
      </c>
      <c r="S104" s="112">
        <f t="shared" si="18"/>
        <v>2222909.5833333335</v>
      </c>
      <c r="T104" s="95"/>
      <c r="U104" s="95">
        <v>1</v>
      </c>
      <c r="V104" s="95"/>
      <c r="W104" s="95"/>
      <c r="X104" s="95">
        <v>1</v>
      </c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</row>
    <row r="105" spans="1:67" ht="25.5" hidden="1" x14ac:dyDescent="0.2">
      <c r="A105" s="50"/>
      <c r="B105" s="49" t="s">
        <v>246</v>
      </c>
      <c r="C105" s="47" t="s">
        <v>247</v>
      </c>
      <c r="D105" s="50"/>
      <c r="E105" s="50"/>
      <c r="F105" s="50"/>
      <c r="G105" s="50"/>
      <c r="H105" s="50"/>
      <c r="I105" s="50"/>
      <c r="J105" s="90">
        <f t="shared" si="16"/>
        <v>0</v>
      </c>
      <c r="K105" s="50"/>
      <c r="L105" s="51"/>
      <c r="N105" s="95"/>
      <c r="O105" s="95"/>
      <c r="P105" s="95"/>
      <c r="Q105" s="112" t="str">
        <f t="shared" si="21"/>
        <v/>
      </c>
      <c r="R105" s="112" t="str">
        <f t="shared" si="17"/>
        <v/>
      </c>
      <c r="S105" s="112" t="str">
        <f t="shared" si="18"/>
        <v/>
      </c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</row>
    <row r="106" spans="1:67" ht="25.5" hidden="1" x14ac:dyDescent="0.2">
      <c r="A106" s="52" t="s">
        <v>248</v>
      </c>
      <c r="B106" s="53" t="s">
        <v>249</v>
      </c>
      <c r="C106" s="59" t="s">
        <v>194</v>
      </c>
      <c r="D106" s="55">
        <v>250</v>
      </c>
      <c r="E106" s="56">
        <v>9</v>
      </c>
      <c r="F106" s="57">
        <v>5.4</v>
      </c>
      <c r="G106" s="55">
        <v>5</v>
      </c>
      <c r="H106" s="55">
        <v>32</v>
      </c>
      <c r="I106" s="52" t="s">
        <v>16</v>
      </c>
      <c r="J106" s="90">
        <f t="shared" si="16"/>
        <v>333195.63636363635</v>
      </c>
      <c r="K106" s="60" t="s">
        <v>250</v>
      </c>
      <c r="L106" s="58">
        <v>808517</v>
      </c>
      <c r="N106" s="95"/>
      <c r="O106" s="95"/>
      <c r="P106" s="97">
        <f t="shared" ref="P106:P121" si="23">H106</f>
        <v>32</v>
      </c>
      <c r="Q106" s="112">
        <f t="shared" si="21"/>
        <v>261959.508</v>
      </c>
      <c r="R106" s="112">
        <f t="shared" si="17"/>
        <v>174639.67200000002</v>
      </c>
      <c r="S106" s="112">
        <f t="shared" si="18"/>
        <v>161703.4</v>
      </c>
      <c r="T106" s="95"/>
      <c r="U106" s="95">
        <v>1</v>
      </c>
      <c r="V106" s="95">
        <v>1</v>
      </c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</row>
    <row r="107" spans="1:67" ht="25.5" hidden="1" x14ac:dyDescent="0.2">
      <c r="A107" s="52" t="s">
        <v>251</v>
      </c>
      <c r="B107" s="53" t="s">
        <v>252</v>
      </c>
      <c r="C107" s="59" t="s">
        <v>167</v>
      </c>
      <c r="D107" s="55">
        <v>250</v>
      </c>
      <c r="E107" s="56">
        <v>9</v>
      </c>
      <c r="F107" s="57">
        <v>4.5</v>
      </c>
      <c r="G107" s="55">
        <v>5</v>
      </c>
      <c r="H107" s="55">
        <v>36</v>
      </c>
      <c r="I107" s="52" t="s">
        <v>16</v>
      </c>
      <c r="J107" s="90">
        <f t="shared" si="16"/>
        <v>374845.09090909088</v>
      </c>
      <c r="K107" s="60" t="s">
        <v>250</v>
      </c>
      <c r="L107" s="58">
        <v>1085398</v>
      </c>
      <c r="N107" s="95"/>
      <c r="O107" s="95"/>
      <c r="P107" s="97">
        <f t="shared" si="23"/>
        <v>36</v>
      </c>
      <c r="Q107" s="112">
        <f t="shared" si="21"/>
        <v>351668.95199999999</v>
      </c>
      <c r="R107" s="112">
        <f t="shared" si="17"/>
        <v>195371.64</v>
      </c>
      <c r="S107" s="112">
        <f t="shared" si="18"/>
        <v>217079.6</v>
      </c>
      <c r="T107" s="95"/>
      <c r="U107" s="95">
        <v>1</v>
      </c>
      <c r="V107" s="95">
        <v>1</v>
      </c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</row>
    <row r="108" spans="1:67" ht="25.5" hidden="1" x14ac:dyDescent="0.2">
      <c r="A108" s="52" t="s">
        <v>253</v>
      </c>
      <c r="B108" s="53" t="s">
        <v>254</v>
      </c>
      <c r="C108" s="59" t="s">
        <v>132</v>
      </c>
      <c r="D108" s="55">
        <v>250</v>
      </c>
      <c r="E108" s="56">
        <v>9</v>
      </c>
      <c r="F108" s="57">
        <v>4.5</v>
      </c>
      <c r="G108" s="55">
        <v>5</v>
      </c>
      <c r="H108" s="55">
        <v>45</v>
      </c>
      <c r="I108" s="52" t="s">
        <v>16</v>
      </c>
      <c r="J108" s="90">
        <f t="shared" si="16"/>
        <v>468556.36363636365</v>
      </c>
      <c r="K108" s="60" t="s">
        <v>250</v>
      </c>
      <c r="L108" s="58">
        <v>1411235</v>
      </c>
      <c r="N108" s="95"/>
      <c r="O108" s="95"/>
      <c r="P108" s="97">
        <f t="shared" si="23"/>
        <v>45</v>
      </c>
      <c r="Q108" s="112">
        <f t="shared" si="21"/>
        <v>457240.14</v>
      </c>
      <c r="R108" s="112">
        <f t="shared" si="17"/>
        <v>254022.3</v>
      </c>
      <c r="S108" s="112">
        <f t="shared" si="18"/>
        <v>282247</v>
      </c>
      <c r="T108" s="95"/>
      <c r="U108" s="95">
        <v>1</v>
      </c>
      <c r="V108" s="95">
        <v>1</v>
      </c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</row>
    <row r="109" spans="1:67" ht="25.5" hidden="1" x14ac:dyDescent="0.2">
      <c r="A109" s="52" t="s">
        <v>255</v>
      </c>
      <c r="B109" s="53" t="s">
        <v>256</v>
      </c>
      <c r="C109" s="59" t="s">
        <v>138</v>
      </c>
      <c r="D109" s="55">
        <v>250</v>
      </c>
      <c r="E109" s="56">
        <v>8</v>
      </c>
      <c r="F109" s="57">
        <v>4.5999999999999996</v>
      </c>
      <c r="G109" s="55">
        <v>5</v>
      </c>
      <c r="H109" s="55">
        <v>47</v>
      </c>
      <c r="I109" s="52" t="s">
        <v>16</v>
      </c>
      <c r="J109" s="90">
        <f t="shared" si="16"/>
        <v>489381.09090909088</v>
      </c>
      <c r="K109" s="60" t="s">
        <v>220</v>
      </c>
      <c r="L109" s="58">
        <v>1896437</v>
      </c>
      <c r="N109" s="95"/>
      <c r="O109" s="95"/>
      <c r="P109" s="97">
        <f t="shared" si="23"/>
        <v>47</v>
      </c>
      <c r="Q109" s="112">
        <f t="shared" si="21"/>
        <v>546173.85600000003</v>
      </c>
      <c r="R109" s="112">
        <f t="shared" si="17"/>
        <v>348944.408</v>
      </c>
      <c r="S109" s="112">
        <f t="shared" si="18"/>
        <v>379287.4</v>
      </c>
      <c r="T109" s="95"/>
      <c r="U109" s="95">
        <v>1</v>
      </c>
      <c r="V109" s="95"/>
      <c r="W109" s="95">
        <v>1</v>
      </c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</row>
    <row r="110" spans="1:67" ht="25.5" hidden="1" x14ac:dyDescent="0.2">
      <c r="A110" s="52" t="s">
        <v>257</v>
      </c>
      <c r="B110" s="53" t="s">
        <v>258</v>
      </c>
      <c r="C110" s="59" t="s">
        <v>259</v>
      </c>
      <c r="D110" s="55">
        <v>250</v>
      </c>
      <c r="E110" s="56">
        <v>8</v>
      </c>
      <c r="F110" s="57">
        <v>4.5999999999999996</v>
      </c>
      <c r="G110" s="55">
        <v>5</v>
      </c>
      <c r="H110" s="55">
        <v>49</v>
      </c>
      <c r="I110" s="52" t="s">
        <v>16</v>
      </c>
      <c r="J110" s="90">
        <f t="shared" si="16"/>
        <v>510205.81818181818</v>
      </c>
      <c r="K110" s="60" t="s">
        <v>220</v>
      </c>
      <c r="L110" s="58">
        <v>2263892</v>
      </c>
      <c r="N110" s="95"/>
      <c r="O110" s="95"/>
      <c r="P110" s="97">
        <f t="shared" si="23"/>
        <v>49</v>
      </c>
      <c r="Q110" s="112">
        <f t="shared" si="21"/>
        <v>652000.89599999995</v>
      </c>
      <c r="R110" s="112">
        <f t="shared" si="17"/>
        <v>416556.12800000003</v>
      </c>
      <c r="S110" s="112">
        <f t="shared" si="18"/>
        <v>452778.4</v>
      </c>
      <c r="T110" s="95"/>
      <c r="U110" s="95">
        <v>1</v>
      </c>
      <c r="V110" s="95"/>
      <c r="W110" s="95">
        <v>1</v>
      </c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</row>
    <row r="111" spans="1:67" ht="25.5" hidden="1" x14ac:dyDescent="0.2">
      <c r="A111" s="52" t="s">
        <v>260</v>
      </c>
      <c r="B111" s="53" t="s">
        <v>261</v>
      </c>
      <c r="C111" s="59" t="s">
        <v>211</v>
      </c>
      <c r="D111" s="55">
        <v>250</v>
      </c>
      <c r="E111" s="56">
        <v>8</v>
      </c>
      <c r="F111" s="57">
        <v>4.0999999999999996</v>
      </c>
      <c r="G111" s="55">
        <v>5</v>
      </c>
      <c r="H111" s="55">
        <v>51</v>
      </c>
      <c r="I111" s="52" t="s">
        <v>16</v>
      </c>
      <c r="J111" s="90">
        <f t="shared" si="16"/>
        <v>531030.54545454541</v>
      </c>
      <c r="K111" s="60" t="s">
        <v>220</v>
      </c>
      <c r="L111" s="58">
        <v>2973986</v>
      </c>
      <c r="N111" s="95"/>
      <c r="O111" s="95"/>
      <c r="P111" s="97">
        <f t="shared" si="23"/>
        <v>51</v>
      </c>
      <c r="Q111" s="112">
        <f t="shared" si="21"/>
        <v>856507.96799999999</v>
      </c>
      <c r="R111" s="112">
        <f t="shared" si="17"/>
        <v>487733.70399999997</v>
      </c>
      <c r="S111" s="112">
        <f t="shared" si="18"/>
        <v>594797.19999999995</v>
      </c>
      <c r="T111" s="95"/>
      <c r="U111" s="95">
        <v>1</v>
      </c>
      <c r="V111" s="95"/>
      <c r="W111" s="95">
        <v>1</v>
      </c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</row>
    <row r="112" spans="1:67" ht="25.5" hidden="1" x14ac:dyDescent="0.2">
      <c r="A112" s="52" t="s">
        <v>262</v>
      </c>
      <c r="B112" s="53" t="s">
        <v>263</v>
      </c>
      <c r="C112" s="59" t="s">
        <v>214</v>
      </c>
      <c r="D112" s="55">
        <v>250</v>
      </c>
      <c r="E112" s="56">
        <v>8</v>
      </c>
      <c r="F112" s="57">
        <v>4.0999999999999996</v>
      </c>
      <c r="G112" s="55">
        <v>5</v>
      </c>
      <c r="H112" s="55">
        <v>54</v>
      </c>
      <c r="I112" s="52" t="s">
        <v>16</v>
      </c>
      <c r="J112" s="90">
        <f t="shared" si="16"/>
        <v>562267.63636363635</v>
      </c>
      <c r="K112" s="60" t="s">
        <v>220</v>
      </c>
      <c r="L112" s="58">
        <v>3818900</v>
      </c>
      <c r="N112" s="95"/>
      <c r="O112" s="95"/>
      <c r="P112" s="97">
        <f t="shared" si="23"/>
        <v>54</v>
      </c>
      <c r="Q112" s="112">
        <f t="shared" si="21"/>
        <v>1099843.2</v>
      </c>
      <c r="R112" s="112">
        <f t="shared" si="17"/>
        <v>626299.59999999986</v>
      </c>
      <c r="S112" s="112">
        <f t="shared" si="18"/>
        <v>763780</v>
      </c>
      <c r="T112" s="95"/>
      <c r="U112" s="95">
        <v>1</v>
      </c>
      <c r="V112" s="95"/>
      <c r="W112" s="95">
        <v>1</v>
      </c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</row>
    <row r="113" spans="1:67" ht="25.5" hidden="1" x14ac:dyDescent="0.2">
      <c r="A113" s="52" t="s">
        <v>264</v>
      </c>
      <c r="B113" s="53" t="s">
        <v>265</v>
      </c>
      <c r="C113" s="59" t="s">
        <v>266</v>
      </c>
      <c r="D113" s="55">
        <v>250</v>
      </c>
      <c r="E113" s="56">
        <v>8</v>
      </c>
      <c r="F113" s="57">
        <v>4.0999999999999996</v>
      </c>
      <c r="G113" s="55">
        <v>5</v>
      </c>
      <c r="H113" s="55">
        <v>55</v>
      </c>
      <c r="I113" s="52" t="s">
        <v>16</v>
      </c>
      <c r="J113" s="90">
        <f t="shared" si="16"/>
        <v>572680</v>
      </c>
      <c r="K113" s="60" t="s">
        <v>220</v>
      </c>
      <c r="L113" s="58">
        <v>4110300</v>
      </c>
      <c r="N113" s="95"/>
      <c r="O113" s="95"/>
      <c r="P113" s="97">
        <f t="shared" si="23"/>
        <v>55</v>
      </c>
      <c r="Q113" s="112">
        <f t="shared" si="21"/>
        <v>1183766.3999999999</v>
      </c>
      <c r="R113" s="112">
        <f t="shared" si="17"/>
        <v>674089.19999999984</v>
      </c>
      <c r="S113" s="112">
        <f t="shared" si="18"/>
        <v>822060</v>
      </c>
      <c r="T113" s="95"/>
      <c r="U113" s="95">
        <v>1</v>
      </c>
      <c r="V113" s="95"/>
      <c r="W113" s="95">
        <v>1</v>
      </c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</row>
    <row r="114" spans="1:67" ht="25.5" hidden="1" x14ac:dyDescent="0.2">
      <c r="A114" s="52" t="s">
        <v>267</v>
      </c>
      <c r="B114" s="53" t="s">
        <v>268</v>
      </c>
      <c r="C114" s="59" t="s">
        <v>229</v>
      </c>
      <c r="D114" s="55">
        <v>250</v>
      </c>
      <c r="E114" s="56">
        <v>7</v>
      </c>
      <c r="F114" s="57">
        <v>4.0999999999999996</v>
      </c>
      <c r="G114" s="55">
        <v>5</v>
      </c>
      <c r="H114" s="55">
        <v>56</v>
      </c>
      <c r="I114" s="52" t="s">
        <v>16</v>
      </c>
      <c r="J114" s="90">
        <f t="shared" si="16"/>
        <v>583092.36363636365</v>
      </c>
      <c r="K114" s="60" t="s">
        <v>220</v>
      </c>
      <c r="L114" s="58">
        <v>4653327</v>
      </c>
      <c r="N114" s="95"/>
      <c r="O114" s="95"/>
      <c r="P114" s="97">
        <f t="shared" si="23"/>
        <v>56</v>
      </c>
      <c r="Q114" s="112">
        <f t="shared" si="21"/>
        <v>1172638.4040000001</v>
      </c>
      <c r="R114" s="112">
        <f t="shared" si="17"/>
        <v>763145.62799999991</v>
      </c>
      <c r="S114" s="112">
        <f t="shared" si="18"/>
        <v>930665.4</v>
      </c>
      <c r="T114" s="95"/>
      <c r="U114" s="95">
        <v>1</v>
      </c>
      <c r="V114" s="95"/>
      <c r="W114" s="95">
        <v>1</v>
      </c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</row>
    <row r="115" spans="1:67" ht="25.5" hidden="1" x14ac:dyDescent="0.2">
      <c r="A115" s="52" t="s">
        <v>269</v>
      </c>
      <c r="B115" s="53" t="s">
        <v>270</v>
      </c>
      <c r="C115" s="59" t="s">
        <v>271</v>
      </c>
      <c r="D115" s="55">
        <v>250</v>
      </c>
      <c r="E115" s="56">
        <v>7</v>
      </c>
      <c r="F115" s="57">
        <v>3.8</v>
      </c>
      <c r="G115" s="55">
        <v>5</v>
      </c>
      <c r="H115" s="55">
        <v>58</v>
      </c>
      <c r="I115" s="52" t="s">
        <v>16</v>
      </c>
      <c r="J115" s="90">
        <f t="shared" si="16"/>
        <v>603917.09090909094</v>
      </c>
      <c r="K115" s="60" t="s">
        <v>220</v>
      </c>
      <c r="L115" s="58">
        <v>5492391</v>
      </c>
      <c r="N115" s="95"/>
      <c r="O115" s="95"/>
      <c r="P115" s="97">
        <f t="shared" si="23"/>
        <v>58</v>
      </c>
      <c r="Q115" s="112">
        <f t="shared" si="21"/>
        <v>1384082.5320000001</v>
      </c>
      <c r="R115" s="112">
        <f t="shared" si="17"/>
        <v>834843.43200000003</v>
      </c>
      <c r="S115" s="112">
        <f t="shared" si="18"/>
        <v>1098478.2</v>
      </c>
      <c r="T115" s="95"/>
      <c r="U115" s="95">
        <v>1</v>
      </c>
      <c r="V115" s="95"/>
      <c r="W115" s="95">
        <v>1</v>
      </c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</row>
    <row r="116" spans="1:67" ht="25.5" hidden="1" x14ac:dyDescent="0.2">
      <c r="A116" s="52" t="s">
        <v>272</v>
      </c>
      <c r="B116" s="53" t="s">
        <v>273</v>
      </c>
      <c r="C116" s="59" t="s">
        <v>239</v>
      </c>
      <c r="D116" s="55">
        <v>250</v>
      </c>
      <c r="E116" s="56">
        <v>7</v>
      </c>
      <c r="F116" s="57">
        <v>3.8</v>
      </c>
      <c r="G116" s="55">
        <v>5</v>
      </c>
      <c r="H116" s="55">
        <v>59</v>
      </c>
      <c r="I116" s="52" t="s">
        <v>16</v>
      </c>
      <c r="J116" s="90">
        <f t="shared" si="16"/>
        <v>614329.45454545447</v>
      </c>
      <c r="K116" s="60" t="s">
        <v>220</v>
      </c>
      <c r="L116" s="58">
        <v>7004354</v>
      </c>
      <c r="N116" s="95"/>
      <c r="O116" s="95"/>
      <c r="P116" s="97">
        <f t="shared" si="23"/>
        <v>59</v>
      </c>
      <c r="Q116" s="112">
        <f t="shared" si="21"/>
        <v>1765097.2080000003</v>
      </c>
      <c r="R116" s="112">
        <f t="shared" si="17"/>
        <v>1064661.808</v>
      </c>
      <c r="S116" s="112">
        <f t="shared" si="18"/>
        <v>1400870.8</v>
      </c>
      <c r="T116" s="95"/>
      <c r="U116" s="95">
        <v>1</v>
      </c>
      <c r="V116" s="95"/>
      <c r="W116" s="95">
        <v>1</v>
      </c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</row>
    <row r="117" spans="1:67" ht="25.5" hidden="1" x14ac:dyDescent="0.2">
      <c r="A117" s="52" t="s">
        <v>274</v>
      </c>
      <c r="B117" s="53" t="s">
        <v>275</v>
      </c>
      <c r="C117" s="59" t="s">
        <v>242</v>
      </c>
      <c r="D117" s="55">
        <v>250</v>
      </c>
      <c r="E117" s="56">
        <v>7</v>
      </c>
      <c r="F117" s="57">
        <v>3.6</v>
      </c>
      <c r="G117" s="55">
        <v>5</v>
      </c>
      <c r="H117" s="55">
        <v>63</v>
      </c>
      <c r="I117" s="52" t="s">
        <v>16</v>
      </c>
      <c r="J117" s="90">
        <f t="shared" si="16"/>
        <v>655978.90909090906</v>
      </c>
      <c r="K117" s="60" t="s">
        <v>220</v>
      </c>
      <c r="L117" s="58">
        <v>8157167</v>
      </c>
      <c r="N117" s="95"/>
      <c r="O117" s="95"/>
      <c r="P117" s="97">
        <f t="shared" si="23"/>
        <v>63</v>
      </c>
      <c r="Q117" s="112">
        <f t="shared" si="21"/>
        <v>2055606.0840000003</v>
      </c>
      <c r="R117" s="112">
        <f t="shared" si="17"/>
        <v>1174632.0480000002</v>
      </c>
      <c r="S117" s="112">
        <f t="shared" si="18"/>
        <v>1631433.4</v>
      </c>
      <c r="T117" s="95"/>
      <c r="U117" s="95">
        <v>1</v>
      </c>
      <c r="V117" s="95"/>
      <c r="W117" s="95">
        <v>1</v>
      </c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</row>
    <row r="118" spans="1:67" ht="25.5" hidden="1" x14ac:dyDescent="0.2">
      <c r="A118" s="52" t="s">
        <v>276</v>
      </c>
      <c r="B118" s="53" t="s">
        <v>277</v>
      </c>
      <c r="C118" s="59" t="s">
        <v>245</v>
      </c>
      <c r="D118" s="55">
        <v>250</v>
      </c>
      <c r="E118" s="56">
        <v>7</v>
      </c>
      <c r="F118" s="57">
        <v>3.6</v>
      </c>
      <c r="G118" s="55">
        <v>5</v>
      </c>
      <c r="H118" s="55">
        <v>72</v>
      </c>
      <c r="I118" s="52" t="s">
        <v>16</v>
      </c>
      <c r="J118" s="90">
        <f t="shared" si="16"/>
        <v>749690.18181818177</v>
      </c>
      <c r="K118" s="60" t="s">
        <v>220</v>
      </c>
      <c r="L118" s="58">
        <v>11463578</v>
      </c>
      <c r="N118" s="95"/>
      <c r="O118" s="95"/>
      <c r="P118" s="97">
        <f t="shared" si="23"/>
        <v>72</v>
      </c>
      <c r="Q118" s="112">
        <f t="shared" si="21"/>
        <v>2888821.6560000004</v>
      </c>
      <c r="R118" s="112">
        <f t="shared" si="17"/>
        <v>1650755.2320000003</v>
      </c>
      <c r="S118" s="112">
        <f t="shared" si="18"/>
        <v>2292715.6</v>
      </c>
      <c r="T118" s="95"/>
      <c r="U118" s="95">
        <v>1</v>
      </c>
      <c r="V118" s="95"/>
      <c r="W118" s="95">
        <v>1</v>
      </c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</row>
    <row r="119" spans="1:67" ht="25.5" hidden="1" x14ac:dyDescent="0.2">
      <c r="A119" s="52" t="s">
        <v>278</v>
      </c>
      <c r="B119" s="53" t="s">
        <v>279</v>
      </c>
      <c r="C119" s="59" t="s">
        <v>280</v>
      </c>
      <c r="D119" s="55">
        <v>250</v>
      </c>
      <c r="E119" s="56">
        <v>7</v>
      </c>
      <c r="F119" s="57">
        <v>3.6</v>
      </c>
      <c r="G119" s="55">
        <v>5</v>
      </c>
      <c r="H119" s="55">
        <v>83</v>
      </c>
      <c r="I119" s="52" t="s">
        <v>16</v>
      </c>
      <c r="J119" s="90">
        <f t="shared" si="16"/>
        <v>864226.18181818177</v>
      </c>
      <c r="K119" s="60" t="s">
        <v>220</v>
      </c>
      <c r="L119" s="58">
        <v>12790430</v>
      </c>
      <c r="N119" s="95"/>
      <c r="O119" s="95"/>
      <c r="P119" s="97">
        <f t="shared" si="23"/>
        <v>83</v>
      </c>
      <c r="Q119" s="112">
        <f t="shared" si="21"/>
        <v>3223188.3600000003</v>
      </c>
      <c r="R119" s="112">
        <f t="shared" si="17"/>
        <v>1841821.9200000002</v>
      </c>
      <c r="S119" s="112">
        <f t="shared" si="18"/>
        <v>2558086</v>
      </c>
      <c r="T119" s="95"/>
      <c r="U119" s="95">
        <v>1</v>
      </c>
      <c r="V119" s="95"/>
      <c r="W119" s="95">
        <v>1</v>
      </c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</row>
    <row r="120" spans="1:67" ht="25.5" hidden="1" x14ac:dyDescent="0.2">
      <c r="A120" s="52" t="s">
        <v>281</v>
      </c>
      <c r="B120" s="53" t="s">
        <v>282</v>
      </c>
      <c r="C120" s="59" t="s">
        <v>283</v>
      </c>
      <c r="D120" s="55">
        <v>200</v>
      </c>
      <c r="E120" s="56">
        <v>7</v>
      </c>
      <c r="F120" s="57">
        <v>3.6</v>
      </c>
      <c r="G120" s="55">
        <v>5</v>
      </c>
      <c r="H120" s="55">
        <v>141</v>
      </c>
      <c r="I120" s="52" t="s">
        <v>16</v>
      </c>
      <c r="J120" s="90">
        <f t="shared" si="16"/>
        <v>1468143.2727272727</v>
      </c>
      <c r="K120" s="60" t="s">
        <v>220</v>
      </c>
      <c r="L120" s="58">
        <v>26563873</v>
      </c>
      <c r="N120" s="95"/>
      <c r="O120" s="95"/>
      <c r="P120" s="97">
        <f t="shared" si="23"/>
        <v>141</v>
      </c>
      <c r="Q120" s="112">
        <f t="shared" si="21"/>
        <v>8367619.995000001</v>
      </c>
      <c r="R120" s="112">
        <f t="shared" si="17"/>
        <v>4781497.1400000006</v>
      </c>
      <c r="S120" s="112">
        <f t="shared" si="18"/>
        <v>6640968.25</v>
      </c>
      <c r="T120" s="95"/>
      <c r="U120" s="95">
        <v>1</v>
      </c>
      <c r="V120" s="95"/>
      <c r="W120" s="95">
        <v>1</v>
      </c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</row>
    <row r="121" spans="1:67" ht="25.5" hidden="1" x14ac:dyDescent="0.2">
      <c r="A121" s="52" t="s">
        <v>284</v>
      </c>
      <c r="B121" s="53" t="s">
        <v>285</v>
      </c>
      <c r="C121" s="59" t="s">
        <v>286</v>
      </c>
      <c r="D121" s="55">
        <v>200</v>
      </c>
      <c r="E121" s="56">
        <v>7</v>
      </c>
      <c r="F121" s="57">
        <v>3.6</v>
      </c>
      <c r="G121" s="55">
        <v>5</v>
      </c>
      <c r="H121" s="55">
        <v>155</v>
      </c>
      <c r="I121" s="52" t="s">
        <v>16</v>
      </c>
      <c r="J121" s="90">
        <f t="shared" si="16"/>
        <v>1613916.3636363635</v>
      </c>
      <c r="K121" s="60" t="s">
        <v>220</v>
      </c>
      <c r="L121" s="58">
        <v>36309348</v>
      </c>
      <c r="N121" s="95"/>
      <c r="O121" s="95"/>
      <c r="P121" s="97">
        <f t="shared" si="23"/>
        <v>155</v>
      </c>
      <c r="Q121" s="112">
        <f t="shared" si="21"/>
        <v>11437444.619999999</v>
      </c>
      <c r="R121" s="112">
        <f t="shared" si="17"/>
        <v>6535682.6400000015</v>
      </c>
      <c r="S121" s="112">
        <f t="shared" si="18"/>
        <v>9077337</v>
      </c>
      <c r="T121" s="95"/>
      <c r="U121" s="95">
        <v>1</v>
      </c>
      <c r="V121" s="95"/>
      <c r="W121" s="95">
        <v>1</v>
      </c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</row>
    <row r="122" spans="1:67" ht="25.5" hidden="1" x14ac:dyDescent="0.2">
      <c r="A122" s="50"/>
      <c r="B122" s="49" t="s">
        <v>287</v>
      </c>
      <c r="C122" s="47" t="s">
        <v>288</v>
      </c>
      <c r="D122" s="50"/>
      <c r="E122" s="50"/>
      <c r="F122" s="50"/>
      <c r="G122" s="50"/>
      <c r="H122" s="50"/>
      <c r="I122" s="50"/>
      <c r="J122" s="90">
        <f t="shared" si="16"/>
        <v>0</v>
      </c>
      <c r="K122" s="50"/>
      <c r="L122" s="51"/>
      <c r="N122" s="95"/>
      <c r="O122" s="95"/>
      <c r="P122" s="95"/>
      <c r="Q122" s="112" t="str">
        <f t="shared" si="21"/>
        <v/>
      </c>
      <c r="R122" s="112" t="str">
        <f t="shared" si="17"/>
        <v/>
      </c>
      <c r="S122" s="112" t="str">
        <f t="shared" si="18"/>
        <v/>
      </c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</row>
    <row r="123" spans="1:67" ht="25.5" hidden="1" x14ac:dyDescent="0.2">
      <c r="A123" s="52" t="s">
        <v>289</v>
      </c>
      <c r="B123" s="53" t="s">
        <v>290</v>
      </c>
      <c r="C123" s="59" t="s">
        <v>194</v>
      </c>
      <c r="D123" s="55">
        <v>290</v>
      </c>
      <c r="E123" s="56">
        <v>13</v>
      </c>
      <c r="F123" s="57">
        <v>4.7</v>
      </c>
      <c r="G123" s="55">
        <v>6</v>
      </c>
      <c r="H123" s="55">
        <v>42</v>
      </c>
      <c r="I123" s="52" t="s">
        <v>291</v>
      </c>
      <c r="J123" s="90">
        <f t="shared" si="16"/>
        <v>74308.5</v>
      </c>
      <c r="K123" s="60" t="s">
        <v>292</v>
      </c>
      <c r="L123" s="58">
        <v>871689</v>
      </c>
      <c r="N123" s="97">
        <f>H123</f>
        <v>42</v>
      </c>
      <c r="O123" s="95"/>
      <c r="P123" s="95"/>
      <c r="Q123" s="112">
        <f t="shared" si="21"/>
        <v>351681.42413793103</v>
      </c>
      <c r="R123" s="112">
        <f t="shared" si="17"/>
        <v>141273.73448275862</v>
      </c>
      <c r="S123" s="112">
        <f t="shared" si="18"/>
        <v>180349.44827586206</v>
      </c>
      <c r="T123" s="95">
        <v>1</v>
      </c>
      <c r="U123" s="95"/>
      <c r="V123" s="95">
        <v>1</v>
      </c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</row>
    <row r="124" spans="1:67" ht="25.5" hidden="1" x14ac:dyDescent="0.2">
      <c r="A124" s="52" t="s">
        <v>293</v>
      </c>
      <c r="B124" s="53" t="s">
        <v>294</v>
      </c>
      <c r="C124" s="59" t="s">
        <v>167</v>
      </c>
      <c r="D124" s="55">
        <v>290</v>
      </c>
      <c r="E124" s="56">
        <v>12</v>
      </c>
      <c r="F124" s="57">
        <v>4</v>
      </c>
      <c r="G124" s="55">
        <v>6</v>
      </c>
      <c r="H124" s="55">
        <v>60</v>
      </c>
      <c r="I124" s="52" t="s">
        <v>291</v>
      </c>
      <c r="J124" s="90">
        <f t="shared" si="16"/>
        <v>106155</v>
      </c>
      <c r="K124" s="60" t="s">
        <v>292</v>
      </c>
      <c r="L124" s="58">
        <v>1419834</v>
      </c>
      <c r="N124" s="97">
        <f t="shared" ref="N124:N132" si="24">H124</f>
        <v>60</v>
      </c>
      <c r="O124" s="95"/>
      <c r="P124" s="95"/>
      <c r="Q124" s="112">
        <f t="shared" si="21"/>
        <v>528765.76551724132</v>
      </c>
      <c r="R124" s="112">
        <f t="shared" si="17"/>
        <v>195839.1724137931</v>
      </c>
      <c r="S124" s="112">
        <f t="shared" si="18"/>
        <v>293758.75862068968</v>
      </c>
      <c r="T124" s="95">
        <v>1</v>
      </c>
      <c r="U124" s="95"/>
      <c r="V124" s="95">
        <v>1</v>
      </c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</row>
    <row r="125" spans="1:67" ht="25.5" hidden="1" x14ac:dyDescent="0.2">
      <c r="A125" s="52" t="s">
        <v>295</v>
      </c>
      <c r="B125" s="53" t="s">
        <v>296</v>
      </c>
      <c r="C125" s="59" t="s">
        <v>146</v>
      </c>
      <c r="D125" s="55">
        <v>290</v>
      </c>
      <c r="E125" s="56">
        <v>12</v>
      </c>
      <c r="F125" s="57">
        <v>4</v>
      </c>
      <c r="G125" s="55">
        <v>6</v>
      </c>
      <c r="H125" s="55">
        <v>68</v>
      </c>
      <c r="I125" s="52" t="s">
        <v>291</v>
      </c>
      <c r="J125" s="90">
        <f t="shared" si="16"/>
        <v>120309</v>
      </c>
      <c r="K125" s="60" t="s">
        <v>292</v>
      </c>
      <c r="L125" s="58">
        <v>1729964</v>
      </c>
      <c r="N125" s="97">
        <f t="shared" si="24"/>
        <v>68</v>
      </c>
      <c r="O125" s="95"/>
      <c r="P125" s="95"/>
      <c r="Q125" s="112">
        <f t="shared" si="21"/>
        <v>644262.45517241384</v>
      </c>
      <c r="R125" s="112">
        <f t="shared" si="17"/>
        <v>238615.72413793104</v>
      </c>
      <c r="S125" s="112">
        <f t="shared" si="18"/>
        <v>357923.58620689658</v>
      </c>
      <c r="T125" s="95">
        <v>1</v>
      </c>
      <c r="U125" s="95"/>
      <c r="V125" s="95">
        <v>1</v>
      </c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</row>
    <row r="126" spans="1:67" ht="25.5" hidden="1" x14ac:dyDescent="0.2">
      <c r="A126" s="52" t="s">
        <v>297</v>
      </c>
      <c r="B126" s="53" t="s">
        <v>298</v>
      </c>
      <c r="C126" s="59" t="s">
        <v>149</v>
      </c>
      <c r="D126" s="55">
        <v>290</v>
      </c>
      <c r="E126" s="56">
        <v>12</v>
      </c>
      <c r="F126" s="57">
        <v>4</v>
      </c>
      <c r="G126" s="55">
        <v>6</v>
      </c>
      <c r="H126" s="55">
        <v>90</v>
      </c>
      <c r="I126" s="52" t="s">
        <v>291</v>
      </c>
      <c r="J126" s="90">
        <f t="shared" si="16"/>
        <v>159232.5</v>
      </c>
      <c r="K126" s="60" t="s">
        <v>292</v>
      </c>
      <c r="L126" s="58">
        <v>1900450</v>
      </c>
      <c r="N126" s="97">
        <f t="shared" si="24"/>
        <v>90</v>
      </c>
      <c r="O126" s="95"/>
      <c r="P126" s="95"/>
      <c r="Q126" s="112">
        <f t="shared" si="21"/>
        <v>707753.79310344823</v>
      </c>
      <c r="R126" s="112">
        <f t="shared" si="17"/>
        <v>262131.03448275861</v>
      </c>
      <c r="S126" s="112">
        <f t="shared" si="18"/>
        <v>393196.55172413791</v>
      </c>
      <c r="T126" s="95">
        <v>1</v>
      </c>
      <c r="U126" s="95"/>
      <c r="V126" s="95">
        <v>1</v>
      </c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</row>
    <row r="127" spans="1:67" ht="25.5" hidden="1" x14ac:dyDescent="0.2">
      <c r="A127" s="52" t="s">
        <v>299</v>
      </c>
      <c r="B127" s="53" t="s">
        <v>300</v>
      </c>
      <c r="C127" s="59" t="s">
        <v>180</v>
      </c>
      <c r="D127" s="55">
        <v>290</v>
      </c>
      <c r="E127" s="56">
        <v>11</v>
      </c>
      <c r="F127" s="57">
        <v>3.8</v>
      </c>
      <c r="G127" s="55">
        <v>6</v>
      </c>
      <c r="H127" s="55">
        <v>113</v>
      </c>
      <c r="I127" s="52" t="s">
        <v>291</v>
      </c>
      <c r="J127" s="90">
        <f t="shared" si="16"/>
        <v>199925.25</v>
      </c>
      <c r="K127" s="60" t="s">
        <v>292</v>
      </c>
      <c r="L127" s="58">
        <v>2279943</v>
      </c>
      <c r="N127" s="97">
        <f t="shared" si="24"/>
        <v>113</v>
      </c>
      <c r="O127" s="95"/>
      <c r="P127" s="95"/>
      <c r="Q127" s="112">
        <f t="shared" si="21"/>
        <v>778325.36896551726</v>
      </c>
      <c r="R127" s="112">
        <f t="shared" si="17"/>
        <v>298751.15172413795</v>
      </c>
      <c r="S127" s="112">
        <f t="shared" si="18"/>
        <v>471712.3448275862</v>
      </c>
      <c r="T127" s="95">
        <v>1</v>
      </c>
      <c r="U127" s="95"/>
      <c r="V127" s="95">
        <v>1</v>
      </c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</row>
    <row r="128" spans="1:67" ht="25.5" hidden="1" x14ac:dyDescent="0.2">
      <c r="A128" s="52" t="s">
        <v>301</v>
      </c>
      <c r="B128" s="53" t="s">
        <v>302</v>
      </c>
      <c r="C128" s="59" t="s">
        <v>138</v>
      </c>
      <c r="D128" s="55">
        <v>290</v>
      </c>
      <c r="E128" s="56">
        <v>11</v>
      </c>
      <c r="F128" s="57">
        <v>3.8</v>
      </c>
      <c r="G128" s="55">
        <v>6</v>
      </c>
      <c r="H128" s="55">
        <v>120</v>
      </c>
      <c r="I128" s="52" t="s">
        <v>291</v>
      </c>
      <c r="J128" s="90">
        <f t="shared" si="16"/>
        <v>212310</v>
      </c>
      <c r="K128" s="60" t="s">
        <v>303</v>
      </c>
      <c r="L128" s="58">
        <v>3161607</v>
      </c>
      <c r="N128" s="97">
        <f t="shared" si="24"/>
        <v>120</v>
      </c>
      <c r="O128" s="95"/>
      <c r="P128" s="95"/>
      <c r="Q128" s="112">
        <f t="shared" si="21"/>
        <v>1079307.2172413792</v>
      </c>
      <c r="R128" s="112">
        <f t="shared" si="17"/>
        <v>414279.53793103446</v>
      </c>
      <c r="S128" s="112">
        <f t="shared" si="18"/>
        <v>654125.58620689658</v>
      </c>
      <c r="T128" s="95">
        <v>1</v>
      </c>
      <c r="U128" s="95"/>
      <c r="V128" s="95"/>
      <c r="W128" s="95">
        <v>1</v>
      </c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</row>
    <row r="129" spans="1:67" ht="25.5" hidden="1" x14ac:dyDescent="0.2">
      <c r="A129" s="52" t="s">
        <v>304</v>
      </c>
      <c r="B129" s="53" t="s">
        <v>305</v>
      </c>
      <c r="C129" s="59" t="s">
        <v>208</v>
      </c>
      <c r="D129" s="55">
        <v>290</v>
      </c>
      <c r="E129" s="56">
        <v>11</v>
      </c>
      <c r="F129" s="57">
        <v>3.8</v>
      </c>
      <c r="G129" s="55">
        <v>6</v>
      </c>
      <c r="H129" s="55">
        <v>128</v>
      </c>
      <c r="I129" s="52" t="s">
        <v>291</v>
      </c>
      <c r="J129" s="90">
        <f t="shared" si="16"/>
        <v>226464</v>
      </c>
      <c r="K129" s="60" t="s">
        <v>303</v>
      </c>
      <c r="L129" s="58">
        <v>3962098</v>
      </c>
      <c r="N129" s="97">
        <f t="shared" si="24"/>
        <v>128</v>
      </c>
      <c r="O129" s="95"/>
      <c r="P129" s="95"/>
      <c r="Q129" s="112">
        <f t="shared" si="21"/>
        <v>1352578.2827586208</v>
      </c>
      <c r="R129" s="112">
        <f t="shared" si="17"/>
        <v>519171.46206896554</v>
      </c>
      <c r="S129" s="112">
        <f t="shared" si="18"/>
        <v>819744.41379310342</v>
      </c>
      <c r="T129" s="95">
        <v>1</v>
      </c>
      <c r="U129" s="95"/>
      <c r="V129" s="95"/>
      <c r="W129" s="95">
        <v>1</v>
      </c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</row>
    <row r="130" spans="1:67" ht="25.5" hidden="1" x14ac:dyDescent="0.2">
      <c r="A130" s="52" t="s">
        <v>306</v>
      </c>
      <c r="B130" s="53" t="s">
        <v>307</v>
      </c>
      <c r="C130" s="59" t="s">
        <v>211</v>
      </c>
      <c r="D130" s="55">
        <v>290</v>
      </c>
      <c r="E130" s="56">
        <v>11</v>
      </c>
      <c r="F130" s="57">
        <v>3.5</v>
      </c>
      <c r="G130" s="55">
        <v>6</v>
      </c>
      <c r="H130" s="55">
        <v>135</v>
      </c>
      <c r="I130" s="52" t="s">
        <v>291</v>
      </c>
      <c r="J130" s="90">
        <f t="shared" si="16"/>
        <v>238848.75</v>
      </c>
      <c r="K130" s="60" t="s">
        <v>303</v>
      </c>
      <c r="L130" s="58">
        <v>4598753</v>
      </c>
      <c r="N130" s="97">
        <f t="shared" si="24"/>
        <v>135</v>
      </c>
      <c r="O130" s="95"/>
      <c r="P130" s="95"/>
      <c r="Q130" s="112">
        <f t="shared" si="21"/>
        <v>1569919.1275862069</v>
      </c>
      <c r="R130" s="112">
        <f t="shared" si="17"/>
        <v>555021.91379310354</v>
      </c>
      <c r="S130" s="112">
        <f t="shared" si="18"/>
        <v>951466.13793103443</v>
      </c>
      <c r="T130" s="95">
        <v>1</v>
      </c>
      <c r="U130" s="95"/>
      <c r="V130" s="95"/>
      <c r="W130" s="95">
        <v>1</v>
      </c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</row>
    <row r="131" spans="1:67" ht="25.5" hidden="1" x14ac:dyDescent="0.2">
      <c r="A131" s="52" t="s">
        <v>308</v>
      </c>
      <c r="B131" s="53" t="s">
        <v>309</v>
      </c>
      <c r="C131" s="59" t="s">
        <v>214</v>
      </c>
      <c r="D131" s="55">
        <v>290</v>
      </c>
      <c r="E131" s="56">
        <v>11</v>
      </c>
      <c r="F131" s="57">
        <v>3.5</v>
      </c>
      <c r="G131" s="55">
        <v>6</v>
      </c>
      <c r="H131" s="55">
        <v>143</v>
      </c>
      <c r="I131" s="52" t="s">
        <v>291</v>
      </c>
      <c r="J131" s="90">
        <f t="shared" si="16"/>
        <v>253002.75</v>
      </c>
      <c r="K131" s="60" t="s">
        <v>220</v>
      </c>
      <c r="L131" s="58">
        <v>5768420</v>
      </c>
      <c r="N131" s="97">
        <f t="shared" si="24"/>
        <v>143</v>
      </c>
      <c r="O131" s="95"/>
      <c r="P131" s="95"/>
      <c r="Q131" s="112">
        <f t="shared" si="21"/>
        <v>1969219.2413793104</v>
      </c>
      <c r="R131" s="112">
        <f t="shared" si="17"/>
        <v>696188.6206896553</v>
      </c>
      <c r="S131" s="112">
        <f t="shared" si="18"/>
        <v>1193466.2068965517</v>
      </c>
      <c r="T131" s="95"/>
      <c r="U131" s="95">
        <v>1</v>
      </c>
      <c r="V131" s="95"/>
      <c r="W131" s="95">
        <v>1</v>
      </c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</row>
    <row r="132" spans="1:67" ht="25.5" hidden="1" x14ac:dyDescent="0.2">
      <c r="A132" s="52" t="s">
        <v>310</v>
      </c>
      <c r="B132" s="53" t="s">
        <v>311</v>
      </c>
      <c r="C132" s="59" t="s">
        <v>266</v>
      </c>
      <c r="D132" s="55">
        <v>290</v>
      </c>
      <c r="E132" s="56">
        <v>11</v>
      </c>
      <c r="F132" s="57">
        <v>3.5</v>
      </c>
      <c r="G132" s="55">
        <v>6</v>
      </c>
      <c r="H132" s="55">
        <v>198</v>
      </c>
      <c r="I132" s="52" t="s">
        <v>291</v>
      </c>
      <c r="J132" s="90">
        <f t="shared" si="16"/>
        <v>350311.5</v>
      </c>
      <c r="K132" s="60" t="s">
        <v>220</v>
      </c>
      <c r="L132" s="58">
        <v>7210611</v>
      </c>
      <c r="N132" s="97">
        <f t="shared" si="24"/>
        <v>198</v>
      </c>
      <c r="O132" s="95"/>
      <c r="P132" s="95"/>
      <c r="Q132" s="112">
        <f t="shared" si="21"/>
        <v>2461553.4103448275</v>
      </c>
      <c r="R132" s="112">
        <f t="shared" si="17"/>
        <v>870246.15517241391</v>
      </c>
      <c r="S132" s="112">
        <f t="shared" si="18"/>
        <v>1491850.551724138</v>
      </c>
      <c r="T132" s="95"/>
      <c r="U132" s="95">
        <v>1</v>
      </c>
      <c r="V132" s="95"/>
      <c r="W132" s="95">
        <v>1</v>
      </c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</row>
    <row r="133" spans="1:67" ht="25.5" hidden="1" x14ac:dyDescent="0.2">
      <c r="A133" s="50"/>
      <c r="B133" s="49" t="s">
        <v>312</v>
      </c>
      <c r="C133" s="47" t="s">
        <v>313</v>
      </c>
      <c r="D133" s="50"/>
      <c r="E133" s="50"/>
      <c r="F133" s="50"/>
      <c r="G133" s="50"/>
      <c r="H133" s="50"/>
      <c r="I133" s="50"/>
      <c r="J133" s="90">
        <f t="shared" si="16"/>
        <v>0</v>
      </c>
      <c r="K133" s="50"/>
      <c r="L133" s="51"/>
      <c r="N133" s="95"/>
      <c r="O133" s="95"/>
      <c r="P133" s="95"/>
      <c r="Q133" s="112" t="str">
        <f t="shared" si="21"/>
        <v/>
      </c>
      <c r="R133" s="112" t="str">
        <f t="shared" si="17"/>
        <v/>
      </c>
      <c r="S133" s="112" t="str">
        <f t="shared" si="18"/>
        <v/>
      </c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</row>
    <row r="134" spans="1:67" ht="51" x14ac:dyDescent="0.2">
      <c r="A134" s="52" t="s">
        <v>314</v>
      </c>
      <c r="B134" s="53" t="s">
        <v>315</v>
      </c>
      <c r="C134" s="59" t="s">
        <v>316</v>
      </c>
      <c r="D134" s="55">
        <v>195</v>
      </c>
      <c r="E134" s="56">
        <v>9</v>
      </c>
      <c r="F134" s="57">
        <v>6.2</v>
      </c>
      <c r="G134" s="55">
        <v>7</v>
      </c>
      <c r="H134" s="55">
        <v>81</v>
      </c>
      <c r="I134" s="52" t="s">
        <v>16</v>
      </c>
      <c r="J134" s="90">
        <f t="shared" si="16"/>
        <v>843401.45454545447</v>
      </c>
      <c r="K134" s="60" t="s">
        <v>2665</v>
      </c>
      <c r="L134" s="58">
        <v>2794100</v>
      </c>
      <c r="N134" s="95"/>
      <c r="O134" s="95"/>
      <c r="P134" s="97">
        <f t="shared" ref="P134:P135" si="25">H134</f>
        <v>81</v>
      </c>
      <c r="Q134" s="112">
        <f t="shared" si="21"/>
        <v>1160626.1538461538</v>
      </c>
      <c r="R134" s="112">
        <f t="shared" si="17"/>
        <v>888380.51282051287</v>
      </c>
      <c r="S134" s="112">
        <f t="shared" si="18"/>
        <v>1003010.2564102566</v>
      </c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>
        <v>1</v>
      </c>
      <c r="AF134" s="95"/>
      <c r="AG134" s="95"/>
      <c r="AH134" s="95" t="s">
        <v>2662</v>
      </c>
      <c r="AI134" s="95">
        <v>1</v>
      </c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</row>
    <row r="135" spans="1:67" ht="51" x14ac:dyDescent="0.2">
      <c r="A135" s="67" t="s">
        <v>317</v>
      </c>
      <c r="B135" s="68" t="s">
        <v>318</v>
      </c>
      <c r="C135" s="69" t="s">
        <v>319</v>
      </c>
      <c r="D135" s="70">
        <v>195</v>
      </c>
      <c r="E135" s="71">
        <v>9</v>
      </c>
      <c r="F135" s="72">
        <v>6</v>
      </c>
      <c r="G135" s="70">
        <v>7</v>
      </c>
      <c r="H135" s="70">
        <v>118</v>
      </c>
      <c r="I135" s="67" t="s">
        <v>16</v>
      </c>
      <c r="J135" s="90">
        <f t="shared" si="16"/>
        <v>1228658.9090909089</v>
      </c>
      <c r="K135" s="60" t="s">
        <v>320</v>
      </c>
      <c r="L135" s="73">
        <v>4205700</v>
      </c>
      <c r="N135" s="95"/>
      <c r="O135" s="95"/>
      <c r="P135" s="97">
        <f t="shared" si="25"/>
        <v>118</v>
      </c>
      <c r="Q135" s="112">
        <f t="shared" si="21"/>
        <v>1746983.076923077</v>
      </c>
      <c r="R135" s="112">
        <f t="shared" si="17"/>
        <v>1294061.5384615385</v>
      </c>
      <c r="S135" s="112">
        <f t="shared" si="18"/>
        <v>1509738.4615384615</v>
      </c>
      <c r="T135" s="95"/>
      <c r="U135" s="95"/>
      <c r="V135" s="95"/>
      <c r="W135" s="95"/>
      <c r="X135" s="95"/>
      <c r="Y135" s="95"/>
      <c r="Z135" s="95"/>
      <c r="AA135" s="95"/>
      <c r="AB135" s="95"/>
      <c r="AC135" s="95">
        <v>1</v>
      </c>
      <c r="AD135" s="95"/>
      <c r="AE135" s="95">
        <v>1</v>
      </c>
      <c r="AF135" s="95"/>
      <c r="AG135" s="95"/>
      <c r="AH135" s="95" t="s">
        <v>2664</v>
      </c>
      <c r="AI135" s="95" t="s">
        <v>2663</v>
      </c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</row>
    <row r="136" spans="1:67" ht="25.5" hidden="1" x14ac:dyDescent="0.2">
      <c r="A136" s="50"/>
      <c r="B136" s="49" t="s">
        <v>321</v>
      </c>
      <c r="C136" s="47" t="s">
        <v>322</v>
      </c>
      <c r="D136" s="50"/>
      <c r="E136" s="50"/>
      <c r="F136" s="50"/>
      <c r="G136" s="50"/>
      <c r="H136" s="50"/>
      <c r="I136" s="50"/>
      <c r="J136" s="90">
        <f t="shared" si="16"/>
        <v>0</v>
      </c>
      <c r="K136" s="50"/>
      <c r="L136" s="51"/>
      <c r="N136" s="95"/>
      <c r="O136" s="95"/>
      <c r="P136" s="95"/>
      <c r="Q136" s="112" t="str">
        <f t="shared" si="21"/>
        <v/>
      </c>
      <c r="R136" s="112" t="str">
        <f t="shared" si="17"/>
        <v/>
      </c>
      <c r="S136" s="112" t="str">
        <f t="shared" si="18"/>
        <v/>
      </c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</row>
    <row r="137" spans="1:67" ht="25.5" hidden="1" x14ac:dyDescent="0.2">
      <c r="A137" s="52" t="s">
        <v>323</v>
      </c>
      <c r="B137" s="53" t="s">
        <v>324</v>
      </c>
      <c r="C137" s="59" t="s">
        <v>167</v>
      </c>
      <c r="D137" s="55">
        <v>195</v>
      </c>
      <c r="E137" s="56">
        <v>12</v>
      </c>
      <c r="F137" s="57">
        <v>2.8</v>
      </c>
      <c r="G137" s="55">
        <v>5</v>
      </c>
      <c r="H137" s="55">
        <v>81</v>
      </c>
      <c r="I137" s="52" t="s">
        <v>291</v>
      </c>
      <c r="J137" s="90">
        <f t="shared" si="16"/>
        <v>143309.25</v>
      </c>
      <c r="K137" s="60" t="s">
        <v>292</v>
      </c>
      <c r="L137" s="58">
        <v>471300</v>
      </c>
      <c r="N137" s="97">
        <f t="shared" ref="N137:N145" si="26">H137</f>
        <v>81</v>
      </c>
      <c r="O137" s="95"/>
      <c r="P137" s="95"/>
      <c r="Q137" s="112">
        <f t="shared" si="21"/>
        <v>261027.69230769231</v>
      </c>
      <c r="R137" s="112">
        <f t="shared" si="17"/>
        <v>67673.846153846142</v>
      </c>
      <c r="S137" s="112">
        <f t="shared" si="18"/>
        <v>120846.15384615384</v>
      </c>
      <c r="T137" s="95">
        <v>1</v>
      </c>
      <c r="U137" s="95"/>
      <c r="V137" s="95">
        <v>1</v>
      </c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</row>
    <row r="138" spans="1:67" ht="25.5" hidden="1" x14ac:dyDescent="0.2">
      <c r="A138" s="52" t="s">
        <v>325</v>
      </c>
      <c r="B138" s="53" t="s">
        <v>326</v>
      </c>
      <c r="C138" s="59" t="s">
        <v>180</v>
      </c>
      <c r="D138" s="55">
        <v>195</v>
      </c>
      <c r="E138" s="56">
        <v>12</v>
      </c>
      <c r="F138" s="57">
        <v>2.8</v>
      </c>
      <c r="G138" s="55">
        <v>5</v>
      </c>
      <c r="H138" s="55">
        <v>90</v>
      </c>
      <c r="I138" s="52" t="s">
        <v>291</v>
      </c>
      <c r="J138" s="90">
        <f t="shared" si="16"/>
        <v>159232.5</v>
      </c>
      <c r="K138" s="60" t="s">
        <v>303</v>
      </c>
      <c r="L138" s="58">
        <v>655320</v>
      </c>
      <c r="N138" s="97">
        <f t="shared" si="26"/>
        <v>90</v>
      </c>
      <c r="O138" s="95"/>
      <c r="P138" s="95"/>
      <c r="Q138" s="112">
        <f t="shared" si="21"/>
        <v>362946.46153846156</v>
      </c>
      <c r="R138" s="112">
        <f t="shared" si="17"/>
        <v>94097.230769230751</v>
      </c>
      <c r="S138" s="112">
        <f t="shared" si="18"/>
        <v>168030.76923076922</v>
      </c>
      <c r="T138" s="95">
        <v>1</v>
      </c>
      <c r="U138" s="95"/>
      <c r="V138" s="95"/>
      <c r="W138" s="95">
        <v>1</v>
      </c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</row>
    <row r="139" spans="1:67" ht="25.5" hidden="1" x14ac:dyDescent="0.2">
      <c r="A139" s="52" t="s">
        <v>327</v>
      </c>
      <c r="B139" s="53" t="s">
        <v>328</v>
      </c>
      <c r="C139" s="59" t="s">
        <v>208</v>
      </c>
      <c r="D139" s="55">
        <v>195</v>
      </c>
      <c r="E139" s="56">
        <v>12</v>
      </c>
      <c r="F139" s="57">
        <v>2.8</v>
      </c>
      <c r="G139" s="55">
        <v>5</v>
      </c>
      <c r="H139" s="55">
        <v>90</v>
      </c>
      <c r="I139" s="52" t="s">
        <v>291</v>
      </c>
      <c r="J139" s="90">
        <f t="shared" si="16"/>
        <v>159232.5</v>
      </c>
      <c r="K139" s="60" t="s">
        <v>303</v>
      </c>
      <c r="L139" s="58">
        <v>730500</v>
      </c>
      <c r="N139" s="97">
        <f t="shared" si="26"/>
        <v>90</v>
      </c>
      <c r="O139" s="95"/>
      <c r="P139" s="95"/>
      <c r="Q139" s="112">
        <f t="shared" si="21"/>
        <v>404584.61538461538</v>
      </c>
      <c r="R139" s="112">
        <f t="shared" si="17"/>
        <v>104892.30769230767</v>
      </c>
      <c r="S139" s="112">
        <f t="shared" si="18"/>
        <v>187307.69230769231</v>
      </c>
      <c r="T139" s="95">
        <v>1</v>
      </c>
      <c r="U139" s="95"/>
      <c r="V139" s="95"/>
      <c r="W139" s="95">
        <v>1</v>
      </c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</row>
    <row r="140" spans="1:67" ht="25.5" hidden="1" x14ac:dyDescent="0.2">
      <c r="A140" s="52" t="s">
        <v>329</v>
      </c>
      <c r="B140" s="53" t="s">
        <v>330</v>
      </c>
      <c r="C140" s="59" t="s">
        <v>214</v>
      </c>
      <c r="D140" s="55">
        <v>195</v>
      </c>
      <c r="E140" s="56">
        <v>12</v>
      </c>
      <c r="F140" s="57">
        <v>2.5</v>
      </c>
      <c r="G140" s="55">
        <v>5</v>
      </c>
      <c r="H140" s="55">
        <v>123</v>
      </c>
      <c r="I140" s="52" t="s">
        <v>291</v>
      </c>
      <c r="J140" s="90">
        <f t="shared" ref="J140:J203" si="27">IF(SUMPRODUCT($N$6:$P$6,$N$7:$P$7,$N140:$P140),SUMPRODUCT($N$6:$P$6,$N$7:$P$7,$N140:$P140),0)</f>
        <v>217617.75</v>
      </c>
      <c r="K140" s="60" t="s">
        <v>331</v>
      </c>
      <c r="L140" s="58">
        <v>891135</v>
      </c>
      <c r="N140" s="97">
        <f t="shared" si="26"/>
        <v>123</v>
      </c>
      <c r="O140" s="95"/>
      <c r="P140" s="95"/>
      <c r="Q140" s="112">
        <f t="shared" si="21"/>
        <v>493551.69230769231</v>
      </c>
      <c r="R140" s="112">
        <f t="shared" si="17"/>
        <v>114248.07692307692</v>
      </c>
      <c r="S140" s="112">
        <f t="shared" si="18"/>
        <v>228496.15384615384</v>
      </c>
      <c r="T140" s="95">
        <v>1</v>
      </c>
      <c r="U140" s="95"/>
      <c r="V140" s="95"/>
      <c r="W140" s="95"/>
      <c r="X140" s="95">
        <v>1</v>
      </c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</row>
    <row r="141" spans="1:67" ht="25.5" hidden="1" x14ac:dyDescent="0.2">
      <c r="A141" s="52" t="s">
        <v>332</v>
      </c>
      <c r="B141" s="53" t="s">
        <v>333</v>
      </c>
      <c r="C141" s="59" t="s">
        <v>266</v>
      </c>
      <c r="D141" s="55">
        <v>195</v>
      </c>
      <c r="E141" s="56">
        <v>12</v>
      </c>
      <c r="F141" s="57">
        <v>2.5</v>
      </c>
      <c r="G141" s="55">
        <v>5</v>
      </c>
      <c r="H141" s="55">
        <v>144</v>
      </c>
      <c r="I141" s="52" t="s">
        <v>291</v>
      </c>
      <c r="J141" s="90">
        <f t="shared" si="27"/>
        <v>254772</v>
      </c>
      <c r="K141" s="60" t="s">
        <v>331</v>
      </c>
      <c r="L141" s="58">
        <v>966900</v>
      </c>
      <c r="N141" s="97">
        <f t="shared" si="26"/>
        <v>144</v>
      </c>
      <c r="O141" s="95"/>
      <c r="P141" s="95"/>
      <c r="Q141" s="112">
        <f t="shared" si="21"/>
        <v>535513.84615384613</v>
      </c>
      <c r="R141" s="112">
        <f t="shared" ref="R141:R204" si="28">IF($L141&gt;0,$L141*1000*$F141%/$D141,"")</f>
        <v>123961.53846153847</v>
      </c>
      <c r="S141" s="112">
        <f t="shared" ref="S141:S204" si="29">IF($L141&gt;0,$L141*1000*$G141%/$D141,"")</f>
        <v>247923.07692307694</v>
      </c>
      <c r="T141" s="95">
        <v>1</v>
      </c>
      <c r="U141" s="95"/>
      <c r="V141" s="95"/>
      <c r="W141" s="95"/>
      <c r="X141" s="95">
        <v>1</v>
      </c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</row>
    <row r="142" spans="1:67" ht="25.5" hidden="1" x14ac:dyDescent="0.2">
      <c r="A142" s="52" t="s">
        <v>334</v>
      </c>
      <c r="B142" s="53" t="s">
        <v>335</v>
      </c>
      <c r="C142" s="59" t="s">
        <v>235</v>
      </c>
      <c r="D142" s="55">
        <v>195</v>
      </c>
      <c r="E142" s="56">
        <v>12</v>
      </c>
      <c r="F142" s="57">
        <v>2.5</v>
      </c>
      <c r="G142" s="55">
        <v>5</v>
      </c>
      <c r="H142" s="55">
        <v>180</v>
      </c>
      <c r="I142" s="52" t="s">
        <v>291</v>
      </c>
      <c r="J142" s="90">
        <f t="shared" si="27"/>
        <v>318465</v>
      </c>
      <c r="K142" s="60" t="s">
        <v>331</v>
      </c>
      <c r="L142" s="58">
        <v>1300802</v>
      </c>
      <c r="N142" s="97">
        <f t="shared" si="26"/>
        <v>180</v>
      </c>
      <c r="O142" s="95"/>
      <c r="P142" s="95"/>
      <c r="Q142" s="112">
        <f t="shared" si="21"/>
        <v>720444.18461538467</v>
      </c>
      <c r="R142" s="112">
        <f t="shared" si="28"/>
        <v>166769.48717948719</v>
      </c>
      <c r="S142" s="112">
        <f t="shared" si="29"/>
        <v>333538.97435897437</v>
      </c>
      <c r="T142" s="95">
        <v>1</v>
      </c>
      <c r="U142" s="95"/>
      <c r="V142" s="95"/>
      <c r="W142" s="95"/>
      <c r="X142" s="95">
        <v>1</v>
      </c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</row>
    <row r="143" spans="1:67" ht="25.5" hidden="1" x14ac:dyDescent="0.2">
      <c r="A143" s="52" t="s">
        <v>336</v>
      </c>
      <c r="B143" s="49" t="s">
        <v>337</v>
      </c>
      <c r="C143" s="47" t="s">
        <v>338</v>
      </c>
      <c r="D143" s="55">
        <v>195</v>
      </c>
      <c r="E143" s="56">
        <v>12</v>
      </c>
      <c r="F143" s="57">
        <v>3.5</v>
      </c>
      <c r="G143" s="55">
        <v>6</v>
      </c>
      <c r="H143" s="55">
        <v>233</v>
      </c>
      <c r="I143" s="52" t="s">
        <v>291</v>
      </c>
      <c r="J143" s="90">
        <f t="shared" si="27"/>
        <v>412235.25</v>
      </c>
      <c r="K143" s="60" t="s">
        <v>339</v>
      </c>
      <c r="L143" s="58">
        <v>2698418</v>
      </c>
      <c r="N143" s="97">
        <f t="shared" si="26"/>
        <v>233</v>
      </c>
      <c r="O143" s="95"/>
      <c r="P143" s="95"/>
      <c r="Q143" s="112">
        <f t="shared" si="21"/>
        <v>1494508.4307692307</v>
      </c>
      <c r="R143" s="112">
        <f t="shared" si="28"/>
        <v>484331.43589743599</v>
      </c>
      <c r="S143" s="112">
        <f t="shared" si="29"/>
        <v>830282.4615384615</v>
      </c>
      <c r="T143" s="95">
        <v>1</v>
      </c>
      <c r="U143" s="95">
        <v>4</v>
      </c>
      <c r="V143" s="95"/>
      <c r="W143" s="95">
        <v>1</v>
      </c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</row>
    <row r="144" spans="1:67" ht="25.5" hidden="1" x14ac:dyDescent="0.2">
      <c r="A144" s="52" t="s">
        <v>340</v>
      </c>
      <c r="B144" s="49" t="s">
        <v>341</v>
      </c>
      <c r="C144" s="47" t="s">
        <v>342</v>
      </c>
      <c r="D144" s="55">
        <v>195</v>
      </c>
      <c r="E144" s="56">
        <v>12</v>
      </c>
      <c r="F144" s="57">
        <v>3.5</v>
      </c>
      <c r="G144" s="55">
        <v>6</v>
      </c>
      <c r="H144" s="55">
        <v>232</v>
      </c>
      <c r="I144" s="52" t="s">
        <v>291</v>
      </c>
      <c r="J144" s="90">
        <f t="shared" si="27"/>
        <v>410466</v>
      </c>
      <c r="K144" s="60" t="s">
        <v>343</v>
      </c>
      <c r="L144" s="58">
        <v>2955481</v>
      </c>
      <c r="N144" s="97">
        <f t="shared" si="26"/>
        <v>232</v>
      </c>
      <c r="O144" s="95"/>
      <c r="P144" s="95"/>
      <c r="Q144" s="112">
        <f t="shared" si="21"/>
        <v>1636881.7846153846</v>
      </c>
      <c r="R144" s="112">
        <f t="shared" si="28"/>
        <v>530470.94871794875</v>
      </c>
      <c r="S144" s="112">
        <f t="shared" si="29"/>
        <v>909378.76923076925</v>
      </c>
      <c r="T144" s="95">
        <v>1</v>
      </c>
      <c r="U144" s="95">
        <v>2</v>
      </c>
      <c r="V144" s="95"/>
      <c r="W144" s="95">
        <v>1</v>
      </c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</row>
    <row r="145" spans="1:67" ht="38.25" hidden="1" x14ac:dyDescent="0.2">
      <c r="A145" s="52" t="s">
        <v>344</v>
      </c>
      <c r="B145" s="49" t="s">
        <v>345</v>
      </c>
      <c r="C145" s="47" t="s">
        <v>346</v>
      </c>
      <c r="D145" s="55">
        <v>195</v>
      </c>
      <c r="E145" s="56">
        <v>14</v>
      </c>
      <c r="F145" s="57">
        <v>3.5</v>
      </c>
      <c r="G145" s="55">
        <v>6</v>
      </c>
      <c r="H145" s="55">
        <v>16</v>
      </c>
      <c r="I145" s="52" t="s">
        <v>291</v>
      </c>
      <c r="J145" s="90">
        <f t="shared" si="27"/>
        <v>28308</v>
      </c>
      <c r="K145" s="60" t="s">
        <v>17</v>
      </c>
      <c r="L145" s="58">
        <v>11818</v>
      </c>
      <c r="N145" s="97">
        <f t="shared" si="26"/>
        <v>16</v>
      </c>
      <c r="O145" s="95"/>
      <c r="P145" s="95"/>
      <c r="Q145" s="112">
        <f t="shared" si="21"/>
        <v>8484.7179487179492</v>
      </c>
      <c r="R145" s="112">
        <f t="shared" si="28"/>
        <v>2121.1794871794873</v>
      </c>
      <c r="S145" s="112">
        <f t="shared" si="29"/>
        <v>3636.3076923076924</v>
      </c>
      <c r="T145" s="95"/>
      <c r="U145" s="95">
        <v>1</v>
      </c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</row>
    <row r="146" spans="1:67" ht="25.5" hidden="1" x14ac:dyDescent="0.2">
      <c r="A146" s="50"/>
      <c r="B146" s="49" t="s">
        <v>347</v>
      </c>
      <c r="C146" s="47" t="s">
        <v>348</v>
      </c>
      <c r="D146" s="50"/>
      <c r="E146" s="50"/>
      <c r="F146" s="50"/>
      <c r="G146" s="50"/>
      <c r="H146" s="50"/>
      <c r="I146" s="50"/>
      <c r="J146" s="90">
        <f t="shared" si="27"/>
        <v>0</v>
      </c>
      <c r="K146" s="50"/>
      <c r="L146" s="51"/>
      <c r="N146" s="95"/>
      <c r="O146" s="95"/>
      <c r="P146" s="95"/>
      <c r="Q146" s="112" t="str">
        <f t="shared" si="21"/>
        <v/>
      </c>
      <c r="R146" s="112" t="str">
        <f t="shared" si="28"/>
        <v/>
      </c>
      <c r="S146" s="112" t="str">
        <f t="shared" si="29"/>
        <v/>
      </c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</row>
    <row r="147" spans="1:67" ht="25.5" hidden="1" x14ac:dyDescent="0.2">
      <c r="A147" s="52" t="s">
        <v>349</v>
      </c>
      <c r="B147" s="53" t="s">
        <v>350</v>
      </c>
      <c r="C147" s="59" t="s">
        <v>208</v>
      </c>
      <c r="D147" s="55">
        <v>290</v>
      </c>
      <c r="E147" s="56">
        <v>9</v>
      </c>
      <c r="F147" s="57">
        <v>2.2999999999999998</v>
      </c>
      <c r="G147" s="55">
        <v>5</v>
      </c>
      <c r="H147" s="55">
        <v>48</v>
      </c>
      <c r="I147" s="52" t="s">
        <v>291</v>
      </c>
      <c r="J147" s="90">
        <f t="shared" si="27"/>
        <v>84924</v>
      </c>
      <c r="K147" s="60" t="s">
        <v>303</v>
      </c>
      <c r="L147" s="58">
        <v>378691</v>
      </c>
      <c r="N147" s="97">
        <f t="shared" ref="N147:N155" si="30">H147</f>
        <v>48</v>
      </c>
      <c r="O147" s="95"/>
      <c r="P147" s="95"/>
      <c r="Q147" s="112">
        <f t="shared" si="21"/>
        <v>105772.31379310344</v>
      </c>
      <c r="R147" s="112">
        <f t="shared" si="28"/>
        <v>30034.11379310345</v>
      </c>
      <c r="S147" s="112">
        <f t="shared" si="29"/>
        <v>65291.551724137928</v>
      </c>
      <c r="T147" s="95">
        <v>1</v>
      </c>
      <c r="U147" s="95"/>
      <c r="V147" s="95"/>
      <c r="W147" s="95">
        <v>1</v>
      </c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</row>
    <row r="148" spans="1:67" ht="25.5" hidden="1" x14ac:dyDescent="0.2">
      <c r="A148" s="52" t="s">
        <v>351</v>
      </c>
      <c r="B148" s="53" t="s">
        <v>352</v>
      </c>
      <c r="C148" s="59" t="s">
        <v>211</v>
      </c>
      <c r="D148" s="55">
        <v>290</v>
      </c>
      <c r="E148" s="56">
        <v>9</v>
      </c>
      <c r="F148" s="57">
        <v>2.2999999999999998</v>
      </c>
      <c r="G148" s="55">
        <v>5</v>
      </c>
      <c r="H148" s="55">
        <v>60</v>
      </c>
      <c r="I148" s="52" t="s">
        <v>291</v>
      </c>
      <c r="J148" s="90">
        <f t="shared" si="27"/>
        <v>106155</v>
      </c>
      <c r="K148" s="60" t="s">
        <v>303</v>
      </c>
      <c r="L148" s="58">
        <v>426157</v>
      </c>
      <c r="N148" s="97">
        <f t="shared" si="30"/>
        <v>60</v>
      </c>
      <c r="O148" s="95"/>
      <c r="P148" s="95"/>
      <c r="Q148" s="112">
        <f t="shared" si="21"/>
        <v>119030.05862068966</v>
      </c>
      <c r="R148" s="112">
        <f t="shared" si="28"/>
        <v>33798.658620689654</v>
      </c>
      <c r="S148" s="112">
        <f t="shared" si="29"/>
        <v>73475.344827586203</v>
      </c>
      <c r="T148" s="95">
        <v>1</v>
      </c>
      <c r="U148" s="95"/>
      <c r="V148" s="95"/>
      <c r="W148" s="95">
        <v>1</v>
      </c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</row>
    <row r="149" spans="1:67" ht="25.5" hidden="1" x14ac:dyDescent="0.2">
      <c r="A149" s="52" t="s">
        <v>353</v>
      </c>
      <c r="B149" s="53" t="s">
        <v>354</v>
      </c>
      <c r="C149" s="59" t="s">
        <v>214</v>
      </c>
      <c r="D149" s="55">
        <v>290</v>
      </c>
      <c r="E149" s="56">
        <v>9</v>
      </c>
      <c r="F149" s="57">
        <v>2.2999999999999998</v>
      </c>
      <c r="G149" s="55">
        <v>5</v>
      </c>
      <c r="H149" s="55">
        <v>72</v>
      </c>
      <c r="I149" s="52" t="s">
        <v>291</v>
      </c>
      <c r="J149" s="90">
        <f t="shared" si="27"/>
        <v>127386</v>
      </c>
      <c r="K149" s="60" t="s">
        <v>303</v>
      </c>
      <c r="L149" s="58">
        <v>482909</v>
      </c>
      <c r="N149" s="97">
        <f t="shared" si="30"/>
        <v>72</v>
      </c>
      <c r="O149" s="95"/>
      <c r="P149" s="95"/>
      <c r="Q149" s="112">
        <f t="shared" si="21"/>
        <v>134881.47931034482</v>
      </c>
      <c r="R149" s="112">
        <f t="shared" si="28"/>
        <v>38299.679310344829</v>
      </c>
      <c r="S149" s="112">
        <f t="shared" si="29"/>
        <v>83260.172413793101</v>
      </c>
      <c r="T149" s="95">
        <v>1</v>
      </c>
      <c r="U149" s="95"/>
      <c r="V149" s="95"/>
      <c r="W149" s="95">
        <v>1</v>
      </c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</row>
    <row r="150" spans="1:67" ht="25.5" hidden="1" x14ac:dyDescent="0.2">
      <c r="A150" s="52" t="s">
        <v>355</v>
      </c>
      <c r="B150" s="53" t="s">
        <v>356</v>
      </c>
      <c r="C150" s="59" t="s">
        <v>266</v>
      </c>
      <c r="D150" s="55">
        <v>290</v>
      </c>
      <c r="E150" s="56">
        <v>9</v>
      </c>
      <c r="F150" s="57">
        <v>2.2999999999999998</v>
      </c>
      <c r="G150" s="55">
        <v>5</v>
      </c>
      <c r="H150" s="55">
        <v>84</v>
      </c>
      <c r="I150" s="52" t="s">
        <v>291</v>
      </c>
      <c r="J150" s="90">
        <f t="shared" si="27"/>
        <v>148617</v>
      </c>
      <c r="K150" s="60" t="s">
        <v>331</v>
      </c>
      <c r="L150" s="58">
        <v>579445</v>
      </c>
      <c r="N150" s="97">
        <f t="shared" si="30"/>
        <v>84</v>
      </c>
      <c r="O150" s="95"/>
      <c r="P150" s="95"/>
      <c r="Q150" s="112">
        <f t="shared" si="21"/>
        <v>161844.9827586207</v>
      </c>
      <c r="R150" s="112">
        <f t="shared" si="28"/>
        <v>45955.982758620688</v>
      </c>
      <c r="S150" s="112">
        <f t="shared" si="29"/>
        <v>99904.31034482758</v>
      </c>
      <c r="T150" s="95">
        <v>1</v>
      </c>
      <c r="U150" s="95"/>
      <c r="V150" s="95"/>
      <c r="W150" s="95"/>
      <c r="X150" s="95">
        <v>1</v>
      </c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</row>
    <row r="151" spans="1:67" ht="25.5" hidden="1" x14ac:dyDescent="0.2">
      <c r="A151" s="52" t="s">
        <v>357</v>
      </c>
      <c r="B151" s="53" t="s">
        <v>358</v>
      </c>
      <c r="C151" s="59" t="s">
        <v>235</v>
      </c>
      <c r="D151" s="55">
        <v>290</v>
      </c>
      <c r="E151" s="56">
        <v>9</v>
      </c>
      <c r="F151" s="57">
        <v>2.2999999999999998</v>
      </c>
      <c r="G151" s="55">
        <v>5</v>
      </c>
      <c r="H151" s="55">
        <v>108</v>
      </c>
      <c r="I151" s="52" t="s">
        <v>291</v>
      </c>
      <c r="J151" s="90">
        <f t="shared" si="27"/>
        <v>191079</v>
      </c>
      <c r="K151" s="60" t="s">
        <v>331</v>
      </c>
      <c r="L151" s="58">
        <v>720350</v>
      </c>
      <c r="N151" s="97">
        <f t="shared" si="30"/>
        <v>108</v>
      </c>
      <c r="O151" s="95"/>
      <c r="P151" s="95"/>
      <c r="Q151" s="112">
        <f t="shared" si="21"/>
        <v>201201.20689655171</v>
      </c>
      <c r="R151" s="112">
        <f t="shared" si="28"/>
        <v>57131.206896551725</v>
      </c>
      <c r="S151" s="112">
        <f t="shared" si="29"/>
        <v>124198.27586206897</v>
      </c>
      <c r="T151" s="95">
        <v>1</v>
      </c>
      <c r="U151" s="95"/>
      <c r="V151" s="95"/>
      <c r="W151" s="95"/>
      <c r="X151" s="95">
        <v>1</v>
      </c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</row>
    <row r="152" spans="1:67" ht="25.5" hidden="1" x14ac:dyDescent="0.2">
      <c r="A152" s="52" t="s">
        <v>359</v>
      </c>
      <c r="B152" s="53" t="s">
        <v>360</v>
      </c>
      <c r="C152" s="59" t="s">
        <v>242</v>
      </c>
      <c r="D152" s="55">
        <v>290</v>
      </c>
      <c r="E152" s="56">
        <v>9</v>
      </c>
      <c r="F152" s="57">
        <v>2.1</v>
      </c>
      <c r="G152" s="55">
        <v>5</v>
      </c>
      <c r="H152" s="55">
        <v>132</v>
      </c>
      <c r="I152" s="52" t="s">
        <v>291</v>
      </c>
      <c r="J152" s="90">
        <f t="shared" si="27"/>
        <v>233541</v>
      </c>
      <c r="K152" s="60" t="s">
        <v>331</v>
      </c>
      <c r="L152" s="58">
        <v>994021</v>
      </c>
      <c r="N152" s="97">
        <f t="shared" si="30"/>
        <v>132</v>
      </c>
      <c r="O152" s="95"/>
      <c r="P152" s="95"/>
      <c r="Q152" s="112">
        <f t="shared" ref="Q152:Q215" si="31">IF($L152&gt;0,$L152*1000*IF($L152&gt;30000,0.9,1)*$E152%/$D152,"")</f>
        <v>277640.34827586205</v>
      </c>
      <c r="R152" s="112">
        <f t="shared" si="28"/>
        <v>71980.831034482762</v>
      </c>
      <c r="S152" s="112">
        <f t="shared" si="29"/>
        <v>171382.93103448275</v>
      </c>
      <c r="T152" s="95">
        <v>1</v>
      </c>
      <c r="U152" s="95"/>
      <c r="V152" s="95"/>
      <c r="W152" s="95"/>
      <c r="X152" s="95">
        <v>1</v>
      </c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</row>
    <row r="153" spans="1:67" ht="25.5" hidden="1" x14ac:dyDescent="0.2">
      <c r="A153" s="52" t="s">
        <v>361</v>
      </c>
      <c r="B153" s="53" t="s">
        <v>362</v>
      </c>
      <c r="C153" s="59" t="s">
        <v>363</v>
      </c>
      <c r="D153" s="55">
        <v>290</v>
      </c>
      <c r="E153" s="56">
        <v>9</v>
      </c>
      <c r="F153" s="57">
        <v>2.1</v>
      </c>
      <c r="G153" s="55">
        <v>5</v>
      </c>
      <c r="H153" s="55">
        <v>144</v>
      </c>
      <c r="I153" s="52" t="s">
        <v>291</v>
      </c>
      <c r="J153" s="90">
        <f t="shared" si="27"/>
        <v>254772</v>
      </c>
      <c r="K153" s="60" t="s">
        <v>331</v>
      </c>
      <c r="L153" s="58">
        <v>1143067</v>
      </c>
      <c r="N153" s="97">
        <f t="shared" si="30"/>
        <v>144</v>
      </c>
      <c r="O153" s="95"/>
      <c r="P153" s="95"/>
      <c r="Q153" s="112">
        <f t="shared" si="31"/>
        <v>319270.43793103448</v>
      </c>
      <c r="R153" s="112">
        <f t="shared" si="28"/>
        <v>82773.817241379307</v>
      </c>
      <c r="S153" s="112">
        <f t="shared" si="29"/>
        <v>197080.5172413793</v>
      </c>
      <c r="T153" s="95">
        <v>1</v>
      </c>
      <c r="U153" s="95"/>
      <c r="V153" s="95"/>
      <c r="W153" s="95"/>
      <c r="X153" s="95">
        <v>1</v>
      </c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</row>
    <row r="154" spans="1:67" ht="25.5" hidden="1" x14ac:dyDescent="0.2">
      <c r="A154" s="52" t="s">
        <v>364</v>
      </c>
      <c r="B154" s="53" t="s">
        <v>365</v>
      </c>
      <c r="C154" s="59" t="s">
        <v>366</v>
      </c>
      <c r="D154" s="55">
        <v>290</v>
      </c>
      <c r="E154" s="56">
        <v>9</v>
      </c>
      <c r="F154" s="57">
        <v>2.1</v>
      </c>
      <c r="G154" s="55">
        <v>5</v>
      </c>
      <c r="H154" s="55">
        <v>168</v>
      </c>
      <c r="I154" s="52" t="s">
        <v>291</v>
      </c>
      <c r="J154" s="90">
        <f t="shared" si="27"/>
        <v>297234</v>
      </c>
      <c r="K154" s="60" t="s">
        <v>331</v>
      </c>
      <c r="L154" s="58">
        <v>1486217</v>
      </c>
      <c r="N154" s="97">
        <f t="shared" si="30"/>
        <v>168</v>
      </c>
      <c r="O154" s="95"/>
      <c r="P154" s="95"/>
      <c r="Q154" s="112">
        <f t="shared" si="31"/>
        <v>415115.78275862068</v>
      </c>
      <c r="R154" s="112">
        <f t="shared" si="28"/>
        <v>107622.6103448276</v>
      </c>
      <c r="S154" s="112">
        <f t="shared" si="29"/>
        <v>256244.31034482759</v>
      </c>
      <c r="T154" s="95">
        <v>1</v>
      </c>
      <c r="U154" s="95"/>
      <c r="V154" s="95"/>
      <c r="W154" s="95"/>
      <c r="X154" s="95">
        <v>1</v>
      </c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</row>
    <row r="155" spans="1:67" ht="25.5" hidden="1" x14ac:dyDescent="0.2">
      <c r="A155" s="52" t="s">
        <v>367</v>
      </c>
      <c r="B155" s="53" t="s">
        <v>368</v>
      </c>
      <c r="C155" s="59" t="s">
        <v>369</v>
      </c>
      <c r="D155" s="55">
        <v>290</v>
      </c>
      <c r="E155" s="56">
        <v>9</v>
      </c>
      <c r="F155" s="57">
        <v>2</v>
      </c>
      <c r="G155" s="55">
        <v>5</v>
      </c>
      <c r="H155" s="55">
        <v>204</v>
      </c>
      <c r="I155" s="52" t="s">
        <v>291</v>
      </c>
      <c r="J155" s="90">
        <f t="shared" si="27"/>
        <v>360927</v>
      </c>
      <c r="K155" s="60" t="s">
        <v>331</v>
      </c>
      <c r="L155" s="58">
        <v>1918794</v>
      </c>
      <c r="N155" s="97">
        <f t="shared" si="30"/>
        <v>204</v>
      </c>
      <c r="O155" s="95"/>
      <c r="P155" s="95"/>
      <c r="Q155" s="112">
        <f t="shared" si="31"/>
        <v>535939.0137931034</v>
      </c>
      <c r="R155" s="112">
        <f t="shared" si="28"/>
        <v>132330.62068965516</v>
      </c>
      <c r="S155" s="112">
        <f t="shared" si="29"/>
        <v>330826.55172413791</v>
      </c>
      <c r="T155" s="95">
        <v>1</v>
      </c>
      <c r="U155" s="95"/>
      <c r="V155" s="95"/>
      <c r="W155" s="95"/>
      <c r="X155" s="95">
        <v>1</v>
      </c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</row>
    <row r="156" spans="1:67" ht="25.5" hidden="1" x14ac:dyDescent="0.2">
      <c r="A156" s="50"/>
      <c r="B156" s="49" t="s">
        <v>370</v>
      </c>
      <c r="C156" s="47" t="s">
        <v>371</v>
      </c>
      <c r="D156" s="50"/>
      <c r="E156" s="50"/>
      <c r="F156" s="50"/>
      <c r="G156" s="50"/>
      <c r="H156" s="50"/>
      <c r="I156" s="50"/>
      <c r="J156" s="90">
        <f t="shared" si="27"/>
        <v>0</v>
      </c>
      <c r="K156" s="50"/>
      <c r="L156" s="51"/>
      <c r="N156" s="95"/>
      <c r="O156" s="95"/>
      <c r="P156" s="95"/>
      <c r="Q156" s="112" t="str">
        <f t="shared" si="31"/>
        <v/>
      </c>
      <c r="R156" s="112" t="str">
        <f t="shared" si="28"/>
        <v/>
      </c>
      <c r="S156" s="112" t="str">
        <f t="shared" si="29"/>
        <v/>
      </c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</row>
    <row r="157" spans="1:67" ht="25.5" hidden="1" x14ac:dyDescent="0.2">
      <c r="A157" s="52" t="s">
        <v>372</v>
      </c>
      <c r="B157" s="53" t="s">
        <v>373</v>
      </c>
      <c r="C157" s="59" t="s">
        <v>374</v>
      </c>
      <c r="D157" s="55">
        <v>290</v>
      </c>
      <c r="E157" s="56">
        <v>17</v>
      </c>
      <c r="F157" s="57">
        <v>4.3</v>
      </c>
      <c r="G157" s="55">
        <v>5</v>
      </c>
      <c r="H157" s="55">
        <v>21</v>
      </c>
      <c r="I157" s="52" t="s">
        <v>291</v>
      </c>
      <c r="J157" s="90">
        <f t="shared" si="27"/>
        <v>37154.25</v>
      </c>
      <c r="K157" s="60" t="s">
        <v>115</v>
      </c>
      <c r="L157" s="58">
        <v>187683</v>
      </c>
      <c r="N157" s="97">
        <f t="shared" ref="N157:N159" si="32">H157</f>
        <v>21</v>
      </c>
      <c r="O157" s="95"/>
      <c r="P157" s="95"/>
      <c r="Q157" s="112">
        <f t="shared" si="31"/>
        <v>99018.962068965528</v>
      </c>
      <c r="R157" s="112">
        <f t="shared" si="28"/>
        <v>27828.858620689651</v>
      </c>
      <c r="S157" s="112">
        <f t="shared" si="29"/>
        <v>32359.137931034482</v>
      </c>
      <c r="T157" s="95">
        <v>1</v>
      </c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</row>
    <row r="158" spans="1:67" ht="25.5" hidden="1" x14ac:dyDescent="0.2">
      <c r="A158" s="52" t="s">
        <v>375</v>
      </c>
      <c r="B158" s="53" t="s">
        <v>376</v>
      </c>
      <c r="C158" s="59" t="s">
        <v>377</v>
      </c>
      <c r="D158" s="55">
        <v>290</v>
      </c>
      <c r="E158" s="56">
        <v>17</v>
      </c>
      <c r="F158" s="57">
        <v>4.0999999999999996</v>
      </c>
      <c r="G158" s="55">
        <v>5</v>
      </c>
      <c r="H158" s="55">
        <v>32</v>
      </c>
      <c r="I158" s="52" t="s">
        <v>291</v>
      </c>
      <c r="J158" s="90">
        <f t="shared" si="27"/>
        <v>56616</v>
      </c>
      <c r="K158" s="60" t="s">
        <v>115</v>
      </c>
      <c r="L158" s="58">
        <v>251200</v>
      </c>
      <c r="N158" s="97">
        <f t="shared" si="32"/>
        <v>32</v>
      </c>
      <c r="O158" s="95"/>
      <c r="P158" s="95"/>
      <c r="Q158" s="112">
        <f t="shared" si="31"/>
        <v>132529.6551724138</v>
      </c>
      <c r="R158" s="112">
        <f t="shared" si="28"/>
        <v>35514.482758620681</v>
      </c>
      <c r="S158" s="112">
        <f t="shared" si="29"/>
        <v>43310.34482758621</v>
      </c>
      <c r="T158" s="95">
        <v>1</v>
      </c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</row>
    <row r="159" spans="1:67" ht="25.5" hidden="1" x14ac:dyDescent="0.2">
      <c r="A159" s="52" t="s">
        <v>378</v>
      </c>
      <c r="B159" s="53" t="s">
        <v>379</v>
      </c>
      <c r="C159" s="59" t="s">
        <v>187</v>
      </c>
      <c r="D159" s="55">
        <v>290</v>
      </c>
      <c r="E159" s="56">
        <v>17</v>
      </c>
      <c r="F159" s="57">
        <v>4.0999999999999996</v>
      </c>
      <c r="G159" s="55">
        <v>5</v>
      </c>
      <c r="H159" s="55">
        <v>39</v>
      </c>
      <c r="I159" s="52" t="s">
        <v>291</v>
      </c>
      <c r="J159" s="90">
        <f t="shared" si="27"/>
        <v>69000.75</v>
      </c>
      <c r="K159" s="60" t="s">
        <v>115</v>
      </c>
      <c r="L159" s="58">
        <v>288920</v>
      </c>
      <c r="N159" s="97">
        <f t="shared" si="32"/>
        <v>39</v>
      </c>
      <c r="O159" s="95"/>
      <c r="P159" s="95"/>
      <c r="Q159" s="112">
        <f t="shared" si="31"/>
        <v>152430.20689655171</v>
      </c>
      <c r="R159" s="112">
        <f t="shared" si="28"/>
        <v>40847.31034482758</v>
      </c>
      <c r="S159" s="112">
        <f t="shared" si="29"/>
        <v>49813.793103448275</v>
      </c>
      <c r="T159" s="95">
        <v>1</v>
      </c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</row>
    <row r="160" spans="1:67" ht="25.5" hidden="1" x14ac:dyDescent="0.2">
      <c r="A160" s="50"/>
      <c r="B160" s="49" t="s">
        <v>380</v>
      </c>
      <c r="C160" s="47" t="s">
        <v>381</v>
      </c>
      <c r="D160" s="50"/>
      <c r="E160" s="50"/>
      <c r="F160" s="50"/>
      <c r="G160" s="50"/>
      <c r="H160" s="50"/>
      <c r="I160" s="50"/>
      <c r="J160" s="90">
        <f t="shared" si="27"/>
        <v>0</v>
      </c>
      <c r="K160" s="50"/>
      <c r="L160" s="51"/>
      <c r="N160" s="95"/>
      <c r="O160" s="95"/>
      <c r="P160" s="95"/>
      <c r="Q160" s="112" t="str">
        <f t="shared" si="31"/>
        <v/>
      </c>
      <c r="R160" s="112" t="str">
        <f t="shared" si="28"/>
        <v/>
      </c>
      <c r="S160" s="112" t="str">
        <f t="shared" si="29"/>
        <v/>
      </c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</row>
    <row r="161" spans="1:67" ht="25.5" hidden="1" x14ac:dyDescent="0.2">
      <c r="A161" s="52" t="s">
        <v>382</v>
      </c>
      <c r="B161" s="53" t="s">
        <v>383</v>
      </c>
      <c r="C161" s="59" t="s">
        <v>187</v>
      </c>
      <c r="D161" s="55">
        <v>290</v>
      </c>
      <c r="E161" s="56">
        <v>16.5</v>
      </c>
      <c r="F161" s="57">
        <v>4.0999999999999996</v>
      </c>
      <c r="G161" s="55">
        <v>5</v>
      </c>
      <c r="H161" s="55">
        <v>47</v>
      </c>
      <c r="I161" s="52" t="s">
        <v>291</v>
      </c>
      <c r="J161" s="90">
        <f t="shared" si="27"/>
        <v>83154.75</v>
      </c>
      <c r="K161" s="60" t="s">
        <v>115</v>
      </c>
      <c r="L161" s="58">
        <v>590336</v>
      </c>
      <c r="N161" s="97">
        <f>H161</f>
        <v>47</v>
      </c>
      <c r="O161" s="95"/>
      <c r="P161" s="95"/>
      <c r="Q161" s="112">
        <f t="shared" si="31"/>
        <v>302292.74482758623</v>
      </c>
      <c r="R161" s="112">
        <f t="shared" si="28"/>
        <v>83461.296551724125</v>
      </c>
      <c r="S161" s="112">
        <f t="shared" si="29"/>
        <v>101782.06896551725</v>
      </c>
      <c r="T161" s="95">
        <v>1</v>
      </c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</row>
    <row r="162" spans="1:67" ht="25.5" hidden="1" x14ac:dyDescent="0.2">
      <c r="A162" s="50"/>
      <c r="B162" s="49" t="s">
        <v>384</v>
      </c>
      <c r="C162" s="47" t="s">
        <v>385</v>
      </c>
      <c r="D162" s="50"/>
      <c r="E162" s="50"/>
      <c r="F162" s="50"/>
      <c r="G162" s="50"/>
      <c r="H162" s="50"/>
      <c r="I162" s="50"/>
      <c r="J162" s="90">
        <f t="shared" si="27"/>
        <v>0</v>
      </c>
      <c r="K162" s="50"/>
      <c r="L162" s="51"/>
      <c r="N162" s="95"/>
      <c r="O162" s="95"/>
      <c r="P162" s="95"/>
      <c r="Q162" s="112" t="str">
        <f t="shared" si="31"/>
        <v/>
      </c>
      <c r="R162" s="112" t="str">
        <f t="shared" si="28"/>
        <v/>
      </c>
      <c r="S162" s="112" t="str">
        <f t="shared" si="29"/>
        <v/>
      </c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</row>
    <row r="163" spans="1:67" ht="25.5" hidden="1" x14ac:dyDescent="0.2">
      <c r="A163" s="52" t="s">
        <v>386</v>
      </c>
      <c r="B163" s="53" t="s">
        <v>387</v>
      </c>
      <c r="C163" s="59" t="s">
        <v>388</v>
      </c>
      <c r="D163" s="55">
        <v>240</v>
      </c>
      <c r="E163" s="56">
        <v>15</v>
      </c>
      <c r="F163" s="57">
        <v>5.0999999999999996</v>
      </c>
      <c r="G163" s="55">
        <v>4</v>
      </c>
      <c r="H163" s="55">
        <v>4</v>
      </c>
      <c r="I163" s="52" t="s">
        <v>291</v>
      </c>
      <c r="J163" s="90">
        <f t="shared" si="27"/>
        <v>7077</v>
      </c>
      <c r="K163" s="60" t="s">
        <v>115</v>
      </c>
      <c r="L163" s="58">
        <v>4600</v>
      </c>
      <c r="N163" s="97">
        <f t="shared" ref="N163:N169" si="33">H163</f>
        <v>4</v>
      </c>
      <c r="O163" s="95"/>
      <c r="P163" s="95"/>
      <c r="Q163" s="112">
        <f t="shared" si="31"/>
        <v>2875</v>
      </c>
      <c r="R163" s="112">
        <f t="shared" si="28"/>
        <v>977.49999999999989</v>
      </c>
      <c r="S163" s="112">
        <f t="shared" si="29"/>
        <v>766.66666666666663</v>
      </c>
      <c r="T163" s="95">
        <v>1</v>
      </c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</row>
    <row r="164" spans="1:67" ht="25.5" hidden="1" x14ac:dyDescent="0.2">
      <c r="A164" s="52" t="s">
        <v>389</v>
      </c>
      <c r="B164" s="53" t="s">
        <v>390</v>
      </c>
      <c r="C164" s="59" t="s">
        <v>391</v>
      </c>
      <c r="D164" s="55">
        <v>240</v>
      </c>
      <c r="E164" s="56">
        <v>15</v>
      </c>
      <c r="F164" s="57">
        <v>5.0999999999999996</v>
      </c>
      <c r="G164" s="55">
        <v>4</v>
      </c>
      <c r="H164" s="55">
        <v>5</v>
      </c>
      <c r="I164" s="52" t="s">
        <v>291</v>
      </c>
      <c r="J164" s="90">
        <f t="shared" si="27"/>
        <v>8846.25</v>
      </c>
      <c r="K164" s="60" t="s">
        <v>115</v>
      </c>
      <c r="L164" s="58">
        <v>5900</v>
      </c>
      <c r="N164" s="97">
        <f t="shared" si="33"/>
        <v>5</v>
      </c>
      <c r="O164" s="95"/>
      <c r="P164" s="95"/>
      <c r="Q164" s="112">
        <f t="shared" si="31"/>
        <v>3687.5</v>
      </c>
      <c r="R164" s="112">
        <f t="shared" si="28"/>
        <v>1253.75</v>
      </c>
      <c r="S164" s="112">
        <f t="shared" si="29"/>
        <v>983.33333333333337</v>
      </c>
      <c r="T164" s="95">
        <v>1</v>
      </c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</row>
    <row r="165" spans="1:67" ht="25.5" hidden="1" x14ac:dyDescent="0.2">
      <c r="A165" s="52" t="s">
        <v>392</v>
      </c>
      <c r="B165" s="53" t="s">
        <v>393</v>
      </c>
      <c r="C165" s="59" t="s">
        <v>394</v>
      </c>
      <c r="D165" s="55">
        <v>240</v>
      </c>
      <c r="E165" s="56">
        <v>15</v>
      </c>
      <c r="F165" s="57">
        <v>4.5999999999999996</v>
      </c>
      <c r="G165" s="55">
        <v>4</v>
      </c>
      <c r="H165" s="56">
        <v>5.5</v>
      </c>
      <c r="I165" s="52" t="s">
        <v>291</v>
      </c>
      <c r="J165" s="90">
        <f t="shared" si="27"/>
        <v>9730.875</v>
      </c>
      <c r="K165" s="60" t="s">
        <v>115</v>
      </c>
      <c r="L165" s="58">
        <v>16400</v>
      </c>
      <c r="N165" s="97">
        <f t="shared" si="33"/>
        <v>5.5</v>
      </c>
      <c r="O165" s="95"/>
      <c r="P165" s="95"/>
      <c r="Q165" s="112">
        <f t="shared" si="31"/>
        <v>10250</v>
      </c>
      <c r="R165" s="112">
        <f t="shared" si="28"/>
        <v>3143.3333333333335</v>
      </c>
      <c r="S165" s="112">
        <f t="shared" si="29"/>
        <v>2733.3333333333335</v>
      </c>
      <c r="T165" s="95">
        <v>1</v>
      </c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</row>
    <row r="166" spans="1:67" ht="25.5" hidden="1" x14ac:dyDescent="0.2">
      <c r="A166" s="52" t="s">
        <v>395</v>
      </c>
      <c r="B166" s="53" t="s">
        <v>396</v>
      </c>
      <c r="C166" s="59" t="s">
        <v>397</v>
      </c>
      <c r="D166" s="55">
        <v>240</v>
      </c>
      <c r="E166" s="56">
        <v>15</v>
      </c>
      <c r="F166" s="57">
        <v>4.5999999999999996</v>
      </c>
      <c r="G166" s="55">
        <v>4</v>
      </c>
      <c r="H166" s="56">
        <v>6.3</v>
      </c>
      <c r="I166" s="52" t="s">
        <v>291</v>
      </c>
      <c r="J166" s="90">
        <f t="shared" si="27"/>
        <v>11146.275</v>
      </c>
      <c r="K166" s="60" t="s">
        <v>115</v>
      </c>
      <c r="L166" s="58">
        <v>23900</v>
      </c>
      <c r="N166" s="97">
        <f t="shared" si="33"/>
        <v>6.3</v>
      </c>
      <c r="O166" s="95"/>
      <c r="P166" s="95"/>
      <c r="Q166" s="112">
        <f t="shared" si="31"/>
        <v>14937.5</v>
      </c>
      <c r="R166" s="112">
        <f t="shared" si="28"/>
        <v>4580.833333333333</v>
      </c>
      <c r="S166" s="112">
        <f t="shared" si="29"/>
        <v>3983.3333333333335</v>
      </c>
      <c r="T166" s="95">
        <v>1</v>
      </c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</row>
    <row r="167" spans="1:67" ht="25.5" hidden="1" x14ac:dyDescent="0.2">
      <c r="A167" s="52" t="s">
        <v>398</v>
      </c>
      <c r="B167" s="53" t="s">
        <v>399</v>
      </c>
      <c r="C167" s="59" t="s">
        <v>400</v>
      </c>
      <c r="D167" s="55">
        <v>240</v>
      </c>
      <c r="E167" s="56">
        <v>15</v>
      </c>
      <c r="F167" s="57">
        <v>4.5999999999999996</v>
      </c>
      <c r="G167" s="55">
        <v>4</v>
      </c>
      <c r="H167" s="55">
        <v>11</v>
      </c>
      <c r="I167" s="52" t="s">
        <v>291</v>
      </c>
      <c r="J167" s="90">
        <f t="shared" si="27"/>
        <v>19461.75</v>
      </c>
      <c r="K167" s="60" t="s">
        <v>115</v>
      </c>
      <c r="L167" s="58">
        <v>38600</v>
      </c>
      <c r="N167" s="97">
        <f t="shared" si="33"/>
        <v>11</v>
      </c>
      <c r="O167" s="95"/>
      <c r="P167" s="95"/>
      <c r="Q167" s="112">
        <f t="shared" si="31"/>
        <v>21712.5</v>
      </c>
      <c r="R167" s="112">
        <f t="shared" si="28"/>
        <v>7398.333333333333</v>
      </c>
      <c r="S167" s="112">
        <f t="shared" si="29"/>
        <v>6433.333333333333</v>
      </c>
      <c r="T167" s="95">
        <v>1</v>
      </c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</row>
    <row r="168" spans="1:67" ht="25.5" hidden="1" x14ac:dyDescent="0.2">
      <c r="A168" s="52" t="s">
        <v>401</v>
      </c>
      <c r="B168" s="53" t="s">
        <v>402</v>
      </c>
      <c r="C168" s="59" t="s">
        <v>403</v>
      </c>
      <c r="D168" s="55">
        <v>240</v>
      </c>
      <c r="E168" s="56">
        <v>15</v>
      </c>
      <c r="F168" s="57">
        <v>4.5999999999999996</v>
      </c>
      <c r="G168" s="55">
        <v>4</v>
      </c>
      <c r="H168" s="55">
        <v>12</v>
      </c>
      <c r="I168" s="52" t="s">
        <v>291</v>
      </c>
      <c r="J168" s="90">
        <f t="shared" si="27"/>
        <v>21231</v>
      </c>
      <c r="K168" s="60" t="s">
        <v>115</v>
      </c>
      <c r="L168" s="58">
        <v>42500</v>
      </c>
      <c r="N168" s="97">
        <f t="shared" si="33"/>
        <v>12</v>
      </c>
      <c r="O168" s="95"/>
      <c r="P168" s="95"/>
      <c r="Q168" s="112">
        <f t="shared" si="31"/>
        <v>23906.25</v>
      </c>
      <c r="R168" s="112">
        <f t="shared" si="28"/>
        <v>8145.833333333333</v>
      </c>
      <c r="S168" s="112">
        <f t="shared" si="29"/>
        <v>7083.333333333333</v>
      </c>
      <c r="T168" s="95">
        <v>1</v>
      </c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</row>
    <row r="169" spans="1:67" ht="25.5" hidden="1" x14ac:dyDescent="0.2">
      <c r="A169" s="52" t="s">
        <v>404</v>
      </c>
      <c r="B169" s="53" t="s">
        <v>405</v>
      </c>
      <c r="C169" s="59" t="s">
        <v>406</v>
      </c>
      <c r="D169" s="55">
        <v>240</v>
      </c>
      <c r="E169" s="56">
        <v>15</v>
      </c>
      <c r="F169" s="57">
        <v>4.5999999999999996</v>
      </c>
      <c r="G169" s="55">
        <v>4</v>
      </c>
      <c r="H169" s="55">
        <v>14</v>
      </c>
      <c r="I169" s="52" t="s">
        <v>291</v>
      </c>
      <c r="J169" s="90">
        <f t="shared" si="27"/>
        <v>24769.5</v>
      </c>
      <c r="K169" s="60" t="s">
        <v>115</v>
      </c>
      <c r="L169" s="58">
        <v>51700</v>
      </c>
      <c r="N169" s="97">
        <f t="shared" si="33"/>
        <v>14</v>
      </c>
      <c r="O169" s="95"/>
      <c r="P169" s="95"/>
      <c r="Q169" s="112">
        <f t="shared" si="31"/>
        <v>29081.25</v>
      </c>
      <c r="R169" s="112">
        <f t="shared" si="28"/>
        <v>9909.1666666666661</v>
      </c>
      <c r="S169" s="112">
        <f t="shared" si="29"/>
        <v>8616.6666666666661</v>
      </c>
      <c r="T169" s="95">
        <v>1</v>
      </c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</row>
    <row r="170" spans="1:67" ht="25.5" hidden="1" x14ac:dyDescent="0.2">
      <c r="A170" s="50"/>
      <c r="B170" s="49" t="s">
        <v>407</v>
      </c>
      <c r="C170" s="47" t="s">
        <v>408</v>
      </c>
      <c r="D170" s="50"/>
      <c r="E170" s="50"/>
      <c r="F170" s="50"/>
      <c r="G170" s="50"/>
      <c r="H170" s="50"/>
      <c r="I170" s="50"/>
      <c r="J170" s="90">
        <f t="shared" si="27"/>
        <v>0</v>
      </c>
      <c r="K170" s="50"/>
      <c r="L170" s="51"/>
      <c r="N170" s="95"/>
      <c r="O170" s="95"/>
      <c r="P170" s="95"/>
      <c r="Q170" s="112" t="str">
        <f t="shared" si="31"/>
        <v/>
      </c>
      <c r="R170" s="112" t="str">
        <f t="shared" si="28"/>
        <v/>
      </c>
      <c r="S170" s="112" t="str">
        <f t="shared" si="29"/>
        <v/>
      </c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</row>
    <row r="171" spans="1:67" ht="25.5" hidden="1" x14ac:dyDescent="0.2">
      <c r="A171" s="52" t="s">
        <v>409</v>
      </c>
      <c r="B171" s="53" t="s">
        <v>410</v>
      </c>
      <c r="C171" s="59" t="s">
        <v>187</v>
      </c>
      <c r="D171" s="55">
        <v>240</v>
      </c>
      <c r="E171" s="56">
        <v>15</v>
      </c>
      <c r="F171" s="57">
        <v>4.5999999999999996</v>
      </c>
      <c r="G171" s="55">
        <v>4</v>
      </c>
      <c r="H171" s="50"/>
      <c r="I171" s="50"/>
      <c r="J171" s="90">
        <f t="shared" si="27"/>
        <v>0</v>
      </c>
      <c r="K171" s="60" t="s">
        <v>115</v>
      </c>
      <c r="L171" s="58">
        <v>7900</v>
      </c>
      <c r="N171" s="95"/>
      <c r="O171" s="95"/>
      <c r="P171" s="95"/>
      <c r="Q171" s="112">
        <f t="shared" si="31"/>
        <v>4937.5</v>
      </c>
      <c r="R171" s="112">
        <f t="shared" si="28"/>
        <v>1514.1666666666667</v>
      </c>
      <c r="S171" s="112">
        <f t="shared" si="29"/>
        <v>1316.6666666666667</v>
      </c>
      <c r="T171" s="95">
        <v>1</v>
      </c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</row>
    <row r="172" spans="1:67" ht="25.5" hidden="1" x14ac:dyDescent="0.2">
      <c r="A172" s="52" t="s">
        <v>411</v>
      </c>
      <c r="B172" s="53" t="s">
        <v>412</v>
      </c>
      <c r="C172" s="59" t="s">
        <v>194</v>
      </c>
      <c r="D172" s="55">
        <v>240</v>
      </c>
      <c r="E172" s="56">
        <v>15</v>
      </c>
      <c r="F172" s="57">
        <v>4.2</v>
      </c>
      <c r="G172" s="55">
        <v>4</v>
      </c>
      <c r="H172" s="50"/>
      <c r="I172" s="50"/>
      <c r="J172" s="90">
        <f t="shared" si="27"/>
        <v>0</v>
      </c>
      <c r="K172" s="60" t="s">
        <v>115</v>
      </c>
      <c r="L172" s="58">
        <v>10200</v>
      </c>
      <c r="N172" s="95"/>
      <c r="O172" s="95"/>
      <c r="P172" s="95"/>
      <c r="Q172" s="112">
        <f t="shared" si="31"/>
        <v>6375</v>
      </c>
      <c r="R172" s="112">
        <f t="shared" si="28"/>
        <v>1785</v>
      </c>
      <c r="S172" s="112">
        <f t="shared" si="29"/>
        <v>1700</v>
      </c>
      <c r="T172" s="95">
        <v>1</v>
      </c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</row>
    <row r="173" spans="1:67" ht="25.5" hidden="1" x14ac:dyDescent="0.2">
      <c r="A173" s="50"/>
      <c r="B173" s="49" t="s">
        <v>413</v>
      </c>
      <c r="C173" s="47" t="s">
        <v>414</v>
      </c>
      <c r="D173" s="50"/>
      <c r="E173" s="50"/>
      <c r="F173" s="50"/>
      <c r="G173" s="50"/>
      <c r="H173" s="50"/>
      <c r="I173" s="50"/>
      <c r="J173" s="90">
        <f t="shared" si="27"/>
        <v>0</v>
      </c>
      <c r="K173" s="50"/>
      <c r="L173" s="51"/>
      <c r="N173" s="95"/>
      <c r="O173" s="95"/>
      <c r="P173" s="95"/>
      <c r="Q173" s="112" t="str">
        <f t="shared" si="31"/>
        <v/>
      </c>
      <c r="R173" s="112" t="str">
        <f t="shared" si="28"/>
        <v/>
      </c>
      <c r="S173" s="112" t="str">
        <f t="shared" si="29"/>
        <v/>
      </c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</row>
    <row r="174" spans="1:67" s="40" customFormat="1" ht="25.5" hidden="1" x14ac:dyDescent="0.2">
      <c r="A174" s="60" t="s">
        <v>415</v>
      </c>
      <c r="B174" s="61" t="s">
        <v>416</v>
      </c>
      <c r="C174" s="62" t="s">
        <v>194</v>
      </c>
      <c r="D174" s="63">
        <v>190</v>
      </c>
      <c r="E174" s="64">
        <v>13</v>
      </c>
      <c r="F174" s="65">
        <v>2.2000000000000002</v>
      </c>
      <c r="G174" s="63">
        <v>5</v>
      </c>
      <c r="H174" s="60"/>
      <c r="I174" s="60"/>
      <c r="J174" s="90">
        <f t="shared" si="27"/>
        <v>0</v>
      </c>
      <c r="K174" s="60" t="s">
        <v>17</v>
      </c>
      <c r="L174" s="66">
        <v>2700</v>
      </c>
      <c r="M174" s="40" t="s">
        <v>2444</v>
      </c>
      <c r="N174" s="98"/>
      <c r="O174" s="98"/>
      <c r="P174" s="98"/>
      <c r="Q174" s="112">
        <f t="shared" si="31"/>
        <v>1847.3684210526317</v>
      </c>
      <c r="R174" s="112">
        <f t="shared" si="28"/>
        <v>312.63157894736844</v>
      </c>
      <c r="S174" s="112">
        <f t="shared" si="29"/>
        <v>710.52631578947364</v>
      </c>
      <c r="T174" s="98"/>
      <c r="U174" s="95">
        <v>1</v>
      </c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</row>
    <row r="175" spans="1:67" ht="25.5" hidden="1" x14ac:dyDescent="0.2">
      <c r="A175" s="52" t="s">
        <v>417</v>
      </c>
      <c r="B175" s="53" t="s">
        <v>418</v>
      </c>
      <c r="C175" s="59" t="s">
        <v>167</v>
      </c>
      <c r="D175" s="55">
        <v>190</v>
      </c>
      <c r="E175" s="56">
        <v>13</v>
      </c>
      <c r="F175" s="57">
        <v>2.2000000000000002</v>
      </c>
      <c r="G175" s="55">
        <v>5</v>
      </c>
      <c r="H175" s="50"/>
      <c r="I175" s="50"/>
      <c r="J175" s="90">
        <f t="shared" si="27"/>
        <v>0</v>
      </c>
      <c r="K175" s="60" t="s">
        <v>17</v>
      </c>
      <c r="L175" s="58">
        <v>4600</v>
      </c>
      <c r="N175" s="95"/>
      <c r="O175" s="95"/>
      <c r="P175" s="95"/>
      <c r="Q175" s="112">
        <f t="shared" si="31"/>
        <v>3147.3684210526317</v>
      </c>
      <c r="R175" s="112">
        <f t="shared" si="28"/>
        <v>532.63157894736855</v>
      </c>
      <c r="S175" s="112">
        <f t="shared" si="29"/>
        <v>1210.5263157894738</v>
      </c>
      <c r="T175" s="95"/>
      <c r="U175" s="95">
        <v>1</v>
      </c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</row>
    <row r="176" spans="1:67" ht="25.5" hidden="1" x14ac:dyDescent="0.2">
      <c r="A176" s="52" t="s">
        <v>419</v>
      </c>
      <c r="B176" s="53" t="s">
        <v>420</v>
      </c>
      <c r="C176" s="59" t="s">
        <v>208</v>
      </c>
      <c r="D176" s="55">
        <v>190</v>
      </c>
      <c r="E176" s="56">
        <v>13</v>
      </c>
      <c r="F176" s="57">
        <v>2.2000000000000002</v>
      </c>
      <c r="G176" s="55">
        <v>5</v>
      </c>
      <c r="H176" s="50"/>
      <c r="I176" s="50"/>
      <c r="J176" s="90">
        <f t="shared" si="27"/>
        <v>0</v>
      </c>
      <c r="K176" s="60" t="s">
        <v>17</v>
      </c>
      <c r="L176" s="58">
        <v>5800</v>
      </c>
      <c r="N176" s="95"/>
      <c r="O176" s="95"/>
      <c r="P176" s="95"/>
      <c r="Q176" s="112">
        <f t="shared" si="31"/>
        <v>3968.4210526315787</v>
      </c>
      <c r="R176" s="112">
        <f t="shared" si="28"/>
        <v>671.57894736842115</v>
      </c>
      <c r="S176" s="112">
        <f t="shared" si="29"/>
        <v>1526.3157894736842</v>
      </c>
      <c r="T176" s="95"/>
      <c r="U176" s="95">
        <v>1</v>
      </c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</row>
    <row r="177" spans="1:67" ht="25.5" hidden="1" x14ac:dyDescent="0.2">
      <c r="A177" s="52" t="s">
        <v>421</v>
      </c>
      <c r="B177" s="53" t="s">
        <v>422</v>
      </c>
      <c r="C177" s="59" t="s">
        <v>214</v>
      </c>
      <c r="D177" s="55">
        <v>190</v>
      </c>
      <c r="E177" s="56">
        <v>13</v>
      </c>
      <c r="F177" s="57">
        <v>2.2000000000000002</v>
      </c>
      <c r="G177" s="55">
        <v>5</v>
      </c>
      <c r="H177" s="50"/>
      <c r="I177" s="50"/>
      <c r="J177" s="90">
        <f t="shared" si="27"/>
        <v>0</v>
      </c>
      <c r="K177" s="60" t="s">
        <v>17</v>
      </c>
      <c r="L177" s="58">
        <v>9800</v>
      </c>
      <c r="N177" s="95"/>
      <c r="O177" s="95"/>
      <c r="P177" s="95"/>
      <c r="Q177" s="112">
        <f t="shared" si="31"/>
        <v>6705.2631578947367</v>
      </c>
      <c r="R177" s="112">
        <f t="shared" si="28"/>
        <v>1134.7368421052633</v>
      </c>
      <c r="S177" s="112">
        <f t="shared" si="29"/>
        <v>2578.9473684210525</v>
      </c>
      <c r="T177" s="95"/>
      <c r="U177" s="95">
        <v>1</v>
      </c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</row>
    <row r="178" spans="1:67" ht="25.5" hidden="1" x14ac:dyDescent="0.2">
      <c r="A178" s="52" t="s">
        <v>423</v>
      </c>
      <c r="B178" s="53" t="s">
        <v>424</v>
      </c>
      <c r="C178" s="59" t="s">
        <v>239</v>
      </c>
      <c r="D178" s="55">
        <v>190</v>
      </c>
      <c r="E178" s="56">
        <v>13</v>
      </c>
      <c r="F178" s="57">
        <v>2.2000000000000002</v>
      </c>
      <c r="G178" s="55">
        <v>5</v>
      </c>
      <c r="H178" s="50"/>
      <c r="I178" s="50"/>
      <c r="J178" s="90">
        <f t="shared" si="27"/>
        <v>0</v>
      </c>
      <c r="K178" s="60" t="s">
        <v>17</v>
      </c>
      <c r="L178" s="58">
        <v>19000</v>
      </c>
      <c r="N178" s="95"/>
      <c r="O178" s="95"/>
      <c r="P178" s="95"/>
      <c r="Q178" s="112">
        <f t="shared" si="31"/>
        <v>13000</v>
      </c>
      <c r="R178" s="112">
        <f t="shared" si="28"/>
        <v>2200.0000000000005</v>
      </c>
      <c r="S178" s="112">
        <f t="shared" si="29"/>
        <v>5000</v>
      </c>
      <c r="T178" s="95"/>
      <c r="U178" s="95">
        <v>1</v>
      </c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</row>
    <row r="179" spans="1:67" ht="25.5" hidden="1" x14ac:dyDescent="0.2">
      <c r="A179" s="52" t="s">
        <v>425</v>
      </c>
      <c r="B179" s="53" t="s">
        <v>426</v>
      </c>
      <c r="C179" s="59" t="s">
        <v>427</v>
      </c>
      <c r="D179" s="55">
        <v>190</v>
      </c>
      <c r="E179" s="56">
        <v>13</v>
      </c>
      <c r="F179" s="57">
        <v>2.2000000000000002</v>
      </c>
      <c r="G179" s="55">
        <v>5</v>
      </c>
      <c r="H179" s="50"/>
      <c r="I179" s="50"/>
      <c r="J179" s="90">
        <f t="shared" si="27"/>
        <v>0</v>
      </c>
      <c r="K179" s="60" t="s">
        <v>17</v>
      </c>
      <c r="L179" s="58">
        <v>27400</v>
      </c>
      <c r="N179" s="95"/>
      <c r="O179" s="95"/>
      <c r="P179" s="95"/>
      <c r="Q179" s="112">
        <f t="shared" si="31"/>
        <v>18747.36842105263</v>
      </c>
      <c r="R179" s="112">
        <f t="shared" si="28"/>
        <v>3172.6315789473692</v>
      </c>
      <c r="S179" s="112">
        <f t="shared" si="29"/>
        <v>7210.5263157894733</v>
      </c>
      <c r="T179" s="95"/>
      <c r="U179" s="95">
        <v>1</v>
      </c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</row>
    <row r="180" spans="1:67" ht="25.5" hidden="1" x14ac:dyDescent="0.2">
      <c r="A180" s="52" t="s">
        <v>428</v>
      </c>
      <c r="B180" s="53" t="s">
        <v>429</v>
      </c>
      <c r="C180" s="59" t="s">
        <v>369</v>
      </c>
      <c r="D180" s="55">
        <v>190</v>
      </c>
      <c r="E180" s="56">
        <v>13</v>
      </c>
      <c r="F180" s="57">
        <v>2.2000000000000002</v>
      </c>
      <c r="G180" s="55">
        <v>5</v>
      </c>
      <c r="H180" s="50"/>
      <c r="I180" s="50"/>
      <c r="J180" s="90">
        <f t="shared" si="27"/>
        <v>0</v>
      </c>
      <c r="K180" s="60" t="s">
        <v>17</v>
      </c>
      <c r="L180" s="58">
        <v>44000</v>
      </c>
      <c r="N180" s="95"/>
      <c r="O180" s="95"/>
      <c r="P180" s="95"/>
      <c r="Q180" s="112">
        <f t="shared" si="31"/>
        <v>27094.736842105263</v>
      </c>
      <c r="R180" s="112">
        <f t="shared" si="28"/>
        <v>5094.7368421052633</v>
      </c>
      <c r="S180" s="112">
        <f t="shared" si="29"/>
        <v>11578.947368421053</v>
      </c>
      <c r="T180" s="95"/>
      <c r="U180" s="95">
        <v>1</v>
      </c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</row>
    <row r="181" spans="1:67" ht="25.5" hidden="1" x14ac:dyDescent="0.2">
      <c r="A181" s="52" t="s">
        <v>430</v>
      </c>
      <c r="B181" s="53" t="s">
        <v>431</v>
      </c>
      <c r="C181" s="59" t="s">
        <v>432</v>
      </c>
      <c r="D181" s="55">
        <v>190</v>
      </c>
      <c r="E181" s="56">
        <v>13</v>
      </c>
      <c r="F181" s="57">
        <v>2.2000000000000002</v>
      </c>
      <c r="G181" s="55">
        <v>5</v>
      </c>
      <c r="H181" s="50"/>
      <c r="I181" s="50"/>
      <c r="J181" s="90">
        <f t="shared" si="27"/>
        <v>0</v>
      </c>
      <c r="K181" s="60" t="s">
        <v>17</v>
      </c>
      <c r="L181" s="58">
        <v>95500</v>
      </c>
      <c r="N181" s="95"/>
      <c r="O181" s="95"/>
      <c r="P181" s="95"/>
      <c r="Q181" s="112">
        <f t="shared" si="31"/>
        <v>58807.894736842107</v>
      </c>
      <c r="R181" s="112">
        <f t="shared" si="28"/>
        <v>11057.894736842105</v>
      </c>
      <c r="S181" s="112">
        <f t="shared" si="29"/>
        <v>25131.57894736842</v>
      </c>
      <c r="T181" s="95"/>
      <c r="U181" s="95">
        <v>1</v>
      </c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</row>
    <row r="182" spans="1:67" ht="25.5" hidden="1" x14ac:dyDescent="0.2">
      <c r="A182" s="52" t="s">
        <v>433</v>
      </c>
      <c r="B182" s="53" t="s">
        <v>434</v>
      </c>
      <c r="C182" s="59" t="s">
        <v>435</v>
      </c>
      <c r="D182" s="55">
        <v>190</v>
      </c>
      <c r="E182" s="56">
        <v>13</v>
      </c>
      <c r="F182" s="57">
        <v>2</v>
      </c>
      <c r="G182" s="55">
        <v>5</v>
      </c>
      <c r="H182" s="55">
        <v>6</v>
      </c>
      <c r="I182" s="52" t="s">
        <v>291</v>
      </c>
      <c r="J182" s="90">
        <f t="shared" si="27"/>
        <v>10615.5</v>
      </c>
      <c r="K182" s="60" t="s">
        <v>17</v>
      </c>
      <c r="L182" s="58">
        <v>118182</v>
      </c>
      <c r="N182" s="97">
        <f>H182</f>
        <v>6</v>
      </c>
      <c r="O182" s="95"/>
      <c r="P182" s="95"/>
      <c r="Q182" s="112">
        <f t="shared" si="31"/>
        <v>72775.231578947365</v>
      </c>
      <c r="R182" s="112">
        <f t="shared" si="28"/>
        <v>12440.21052631579</v>
      </c>
      <c r="S182" s="112">
        <f t="shared" si="29"/>
        <v>31100.526315789473</v>
      </c>
      <c r="T182" s="95"/>
      <c r="U182" s="95">
        <v>1</v>
      </c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</row>
    <row r="183" spans="1:67" ht="25.5" hidden="1" x14ac:dyDescent="0.2">
      <c r="A183" s="50"/>
      <c r="B183" s="49" t="s">
        <v>436</v>
      </c>
      <c r="C183" s="47" t="s">
        <v>437</v>
      </c>
      <c r="D183" s="50"/>
      <c r="E183" s="50"/>
      <c r="F183" s="50"/>
      <c r="G183" s="50"/>
      <c r="H183" s="50"/>
      <c r="I183" s="50"/>
      <c r="J183" s="90">
        <f t="shared" si="27"/>
        <v>0</v>
      </c>
      <c r="K183" s="50"/>
      <c r="L183" s="51"/>
      <c r="N183" s="95"/>
      <c r="O183" s="95"/>
      <c r="P183" s="95"/>
      <c r="Q183" s="112" t="str">
        <f t="shared" si="31"/>
        <v/>
      </c>
      <c r="R183" s="112" t="str">
        <f t="shared" si="28"/>
        <v/>
      </c>
      <c r="S183" s="112" t="str">
        <f t="shared" si="29"/>
        <v/>
      </c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</row>
    <row r="184" spans="1:67" ht="25.5" hidden="1" x14ac:dyDescent="0.2">
      <c r="A184" s="52" t="s">
        <v>438</v>
      </c>
      <c r="B184" s="53" t="s">
        <v>439</v>
      </c>
      <c r="C184" s="59" t="s">
        <v>440</v>
      </c>
      <c r="D184" s="55">
        <v>190</v>
      </c>
      <c r="E184" s="56">
        <v>13</v>
      </c>
      <c r="F184" s="57">
        <v>2.2000000000000002</v>
      </c>
      <c r="G184" s="55">
        <v>5</v>
      </c>
      <c r="H184" s="50"/>
      <c r="I184" s="50"/>
      <c r="J184" s="90">
        <f t="shared" si="27"/>
        <v>0</v>
      </c>
      <c r="K184" s="60" t="s">
        <v>17</v>
      </c>
      <c r="L184" s="58">
        <v>84383</v>
      </c>
      <c r="N184" s="95"/>
      <c r="O184" s="95"/>
      <c r="P184" s="95"/>
      <c r="Q184" s="112">
        <f t="shared" si="31"/>
        <v>51962.163157894734</v>
      </c>
      <c r="R184" s="112">
        <f t="shared" si="28"/>
        <v>9770.6631578947381</v>
      </c>
      <c r="S184" s="112">
        <f t="shared" si="29"/>
        <v>22206.052631578947</v>
      </c>
      <c r="T184" s="95"/>
      <c r="U184" s="95">
        <v>1</v>
      </c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</row>
    <row r="185" spans="1:67" ht="25.5" hidden="1" x14ac:dyDescent="0.2">
      <c r="A185" s="52" t="s">
        <v>441</v>
      </c>
      <c r="B185" s="53" t="s">
        <v>442</v>
      </c>
      <c r="C185" s="59" t="s">
        <v>443</v>
      </c>
      <c r="D185" s="55">
        <v>190</v>
      </c>
      <c r="E185" s="56">
        <v>13</v>
      </c>
      <c r="F185" s="57">
        <v>2.2000000000000002</v>
      </c>
      <c r="G185" s="55">
        <v>5</v>
      </c>
      <c r="H185" s="50"/>
      <c r="I185" s="50"/>
      <c r="J185" s="90">
        <f t="shared" si="27"/>
        <v>0</v>
      </c>
      <c r="K185" s="60" t="s">
        <v>17</v>
      </c>
      <c r="L185" s="58">
        <v>11694</v>
      </c>
      <c r="N185" s="95"/>
      <c r="O185" s="95"/>
      <c r="P185" s="95"/>
      <c r="Q185" s="112">
        <f t="shared" si="31"/>
        <v>8001.1578947368425</v>
      </c>
      <c r="R185" s="112">
        <f t="shared" si="28"/>
        <v>1354.042105263158</v>
      </c>
      <c r="S185" s="112">
        <f t="shared" si="29"/>
        <v>3077.3684210526317</v>
      </c>
      <c r="T185" s="95"/>
      <c r="U185" s="95">
        <v>1</v>
      </c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</row>
    <row r="186" spans="1:67" ht="25.5" hidden="1" x14ac:dyDescent="0.2">
      <c r="A186" s="52" t="s">
        <v>444</v>
      </c>
      <c r="B186" s="53" t="s">
        <v>445</v>
      </c>
      <c r="C186" s="59" t="s">
        <v>446</v>
      </c>
      <c r="D186" s="55">
        <v>190</v>
      </c>
      <c r="E186" s="56">
        <v>13</v>
      </c>
      <c r="F186" s="57">
        <v>2.2000000000000002</v>
      </c>
      <c r="G186" s="55">
        <v>5</v>
      </c>
      <c r="H186" s="50"/>
      <c r="I186" s="50"/>
      <c r="J186" s="90">
        <f t="shared" si="27"/>
        <v>0</v>
      </c>
      <c r="K186" s="60" t="s">
        <v>17</v>
      </c>
      <c r="L186" s="58">
        <v>18000</v>
      </c>
      <c r="N186" s="95"/>
      <c r="O186" s="95"/>
      <c r="P186" s="95"/>
      <c r="Q186" s="112">
        <f t="shared" si="31"/>
        <v>12315.78947368421</v>
      </c>
      <c r="R186" s="112">
        <f t="shared" si="28"/>
        <v>2084.2105263157896</v>
      </c>
      <c r="S186" s="112">
        <f t="shared" si="29"/>
        <v>4736.8421052631575</v>
      </c>
      <c r="T186" s="95"/>
      <c r="U186" s="95">
        <v>1</v>
      </c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</row>
    <row r="187" spans="1:67" ht="25.5" hidden="1" x14ac:dyDescent="0.2">
      <c r="A187" s="52" t="s">
        <v>447</v>
      </c>
      <c r="B187" s="53" t="s">
        <v>448</v>
      </c>
      <c r="C187" s="59" t="s">
        <v>449</v>
      </c>
      <c r="D187" s="55">
        <v>190</v>
      </c>
      <c r="E187" s="56">
        <v>13</v>
      </c>
      <c r="F187" s="57">
        <v>2.2000000000000002</v>
      </c>
      <c r="G187" s="55">
        <v>5</v>
      </c>
      <c r="H187" s="50"/>
      <c r="I187" s="50"/>
      <c r="J187" s="90">
        <f t="shared" si="27"/>
        <v>0</v>
      </c>
      <c r="K187" s="60" t="s">
        <v>17</v>
      </c>
      <c r="L187" s="58">
        <v>55491</v>
      </c>
      <c r="N187" s="95"/>
      <c r="O187" s="95"/>
      <c r="P187" s="95"/>
      <c r="Q187" s="112">
        <f t="shared" si="31"/>
        <v>34170.77368421053</v>
      </c>
      <c r="R187" s="112">
        <f t="shared" si="28"/>
        <v>6425.2736842105278</v>
      </c>
      <c r="S187" s="112">
        <f t="shared" si="29"/>
        <v>14602.894736842105</v>
      </c>
      <c r="T187" s="95"/>
      <c r="U187" s="95">
        <v>1</v>
      </c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</row>
    <row r="188" spans="1:67" ht="25.5" hidden="1" x14ac:dyDescent="0.2">
      <c r="A188" s="52" t="s">
        <v>450</v>
      </c>
      <c r="B188" s="49" t="s">
        <v>451</v>
      </c>
      <c r="C188" s="47" t="s">
        <v>452</v>
      </c>
      <c r="D188" s="55">
        <v>190</v>
      </c>
      <c r="E188" s="56">
        <v>13</v>
      </c>
      <c r="F188" s="57">
        <v>3.5</v>
      </c>
      <c r="G188" s="55">
        <v>5</v>
      </c>
      <c r="H188" s="55">
        <v>29</v>
      </c>
      <c r="I188" s="52" t="s">
        <v>291</v>
      </c>
      <c r="J188" s="90">
        <f t="shared" si="27"/>
        <v>51308.25</v>
      </c>
      <c r="K188" s="60" t="s">
        <v>250</v>
      </c>
      <c r="L188" s="58">
        <v>242715</v>
      </c>
      <c r="N188" s="97">
        <f>H188</f>
        <v>29</v>
      </c>
      <c r="O188" s="95"/>
      <c r="P188" s="95"/>
      <c r="Q188" s="112">
        <f t="shared" si="31"/>
        <v>149461.34210526315</v>
      </c>
      <c r="R188" s="112">
        <f t="shared" si="28"/>
        <v>44710.65789473684</v>
      </c>
      <c r="S188" s="112">
        <f t="shared" si="29"/>
        <v>63872.368421052633</v>
      </c>
      <c r="T188" s="95"/>
      <c r="U188" s="95">
        <v>1</v>
      </c>
      <c r="V188" s="95">
        <v>1</v>
      </c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</row>
    <row r="189" spans="1:67" ht="25.5" hidden="1" x14ac:dyDescent="0.2">
      <c r="A189" s="52" t="s">
        <v>453</v>
      </c>
      <c r="B189" s="49" t="s">
        <v>454</v>
      </c>
      <c r="C189" s="47" t="s">
        <v>455</v>
      </c>
      <c r="D189" s="55">
        <v>190</v>
      </c>
      <c r="E189" s="56">
        <v>13</v>
      </c>
      <c r="F189" s="57">
        <v>2.2000000000000002</v>
      </c>
      <c r="G189" s="55">
        <v>5</v>
      </c>
      <c r="H189" s="50"/>
      <c r="I189" s="50"/>
      <c r="J189" s="90">
        <f t="shared" si="27"/>
        <v>0</v>
      </c>
      <c r="K189" s="60" t="s">
        <v>17</v>
      </c>
      <c r="L189" s="58">
        <v>20179</v>
      </c>
      <c r="N189" s="95"/>
      <c r="O189" s="95"/>
      <c r="P189" s="95"/>
      <c r="Q189" s="112">
        <f t="shared" si="31"/>
        <v>13806.684210526315</v>
      </c>
      <c r="R189" s="112">
        <f t="shared" si="28"/>
        <v>2336.5157894736844</v>
      </c>
      <c r="S189" s="112">
        <f t="shared" si="29"/>
        <v>5310.2631578947367</v>
      </c>
      <c r="T189" s="95"/>
      <c r="U189" s="95">
        <v>1</v>
      </c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</row>
    <row r="190" spans="1:67" ht="25.5" hidden="1" x14ac:dyDescent="0.2">
      <c r="A190" s="50"/>
      <c r="B190" s="49" t="s">
        <v>456</v>
      </c>
      <c r="C190" s="47" t="s">
        <v>457</v>
      </c>
      <c r="D190" s="50"/>
      <c r="E190" s="50"/>
      <c r="F190" s="50"/>
      <c r="G190" s="50"/>
      <c r="H190" s="50"/>
      <c r="I190" s="50"/>
      <c r="J190" s="90">
        <f t="shared" si="27"/>
        <v>0</v>
      </c>
      <c r="K190" s="50"/>
      <c r="L190" s="51"/>
      <c r="N190" s="95"/>
      <c r="O190" s="95"/>
      <c r="P190" s="95"/>
      <c r="Q190" s="112" t="str">
        <f t="shared" si="31"/>
        <v/>
      </c>
      <c r="R190" s="112" t="str">
        <f t="shared" si="28"/>
        <v/>
      </c>
      <c r="S190" s="112" t="str">
        <f t="shared" si="29"/>
        <v/>
      </c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</row>
    <row r="191" spans="1:67" ht="25.5" hidden="1" x14ac:dyDescent="0.2">
      <c r="A191" s="52" t="s">
        <v>458</v>
      </c>
      <c r="B191" s="53" t="s">
        <v>459</v>
      </c>
      <c r="C191" s="59" t="s">
        <v>460</v>
      </c>
      <c r="D191" s="55">
        <v>190</v>
      </c>
      <c r="E191" s="56">
        <v>16</v>
      </c>
      <c r="F191" s="57">
        <v>6.5</v>
      </c>
      <c r="G191" s="55">
        <v>5</v>
      </c>
      <c r="H191" s="55">
        <v>14</v>
      </c>
      <c r="I191" s="52" t="s">
        <v>291</v>
      </c>
      <c r="J191" s="90">
        <f t="shared" si="27"/>
        <v>24769.5</v>
      </c>
      <c r="K191" s="60" t="s">
        <v>17</v>
      </c>
      <c r="L191" s="58">
        <v>24077</v>
      </c>
      <c r="N191" s="97">
        <f t="shared" ref="N191:N192" si="34">H191</f>
        <v>14</v>
      </c>
      <c r="O191" s="95"/>
      <c r="P191" s="95"/>
      <c r="Q191" s="112">
        <f t="shared" si="31"/>
        <v>20275.36842105263</v>
      </c>
      <c r="R191" s="112">
        <f t="shared" si="28"/>
        <v>8236.8684210526317</v>
      </c>
      <c r="S191" s="112">
        <f t="shared" si="29"/>
        <v>6336.0526315789475</v>
      </c>
      <c r="T191" s="95"/>
      <c r="U191" s="95">
        <v>1</v>
      </c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</row>
    <row r="192" spans="1:67" ht="25.5" hidden="1" x14ac:dyDescent="0.2">
      <c r="A192" s="52" t="s">
        <v>461</v>
      </c>
      <c r="B192" s="53" t="s">
        <v>462</v>
      </c>
      <c r="C192" s="59" t="s">
        <v>463</v>
      </c>
      <c r="D192" s="55">
        <v>190</v>
      </c>
      <c r="E192" s="56">
        <v>16</v>
      </c>
      <c r="F192" s="57">
        <v>6.5</v>
      </c>
      <c r="G192" s="55">
        <v>5</v>
      </c>
      <c r="H192" s="55">
        <v>20</v>
      </c>
      <c r="I192" s="52" t="s">
        <v>291</v>
      </c>
      <c r="J192" s="90">
        <f t="shared" si="27"/>
        <v>35385</v>
      </c>
      <c r="K192" s="60" t="s">
        <v>17</v>
      </c>
      <c r="L192" s="58">
        <v>30497</v>
      </c>
      <c r="N192" s="97">
        <f t="shared" si="34"/>
        <v>20</v>
      </c>
      <c r="O192" s="95"/>
      <c r="P192" s="95"/>
      <c r="Q192" s="112">
        <f t="shared" si="31"/>
        <v>23113.515789473684</v>
      </c>
      <c r="R192" s="112">
        <f t="shared" si="28"/>
        <v>10433.184210526315</v>
      </c>
      <c r="S192" s="112">
        <f t="shared" si="29"/>
        <v>8025.5263157894733</v>
      </c>
      <c r="T192" s="95"/>
      <c r="U192" s="95">
        <v>1</v>
      </c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</row>
    <row r="193" spans="1:67" ht="25.5" hidden="1" x14ac:dyDescent="0.2">
      <c r="A193" s="50"/>
      <c r="B193" s="49" t="s">
        <v>464</v>
      </c>
      <c r="C193" s="47" t="s">
        <v>465</v>
      </c>
      <c r="D193" s="50"/>
      <c r="E193" s="50"/>
      <c r="F193" s="50"/>
      <c r="G193" s="50"/>
      <c r="H193" s="50"/>
      <c r="I193" s="50"/>
      <c r="J193" s="90">
        <f t="shared" si="27"/>
        <v>0</v>
      </c>
      <c r="K193" s="50"/>
      <c r="L193" s="51"/>
      <c r="N193" s="95"/>
      <c r="O193" s="95"/>
      <c r="P193" s="95"/>
      <c r="Q193" s="112" t="str">
        <f t="shared" si="31"/>
        <v/>
      </c>
      <c r="R193" s="112" t="str">
        <f t="shared" si="28"/>
        <v/>
      </c>
      <c r="S193" s="112" t="str">
        <f t="shared" si="29"/>
        <v/>
      </c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</row>
    <row r="194" spans="1:67" s="40" customFormat="1" ht="25.5" hidden="1" x14ac:dyDescent="0.2">
      <c r="A194" s="60" t="s">
        <v>466</v>
      </c>
      <c r="B194" s="61" t="s">
        <v>467</v>
      </c>
      <c r="C194" s="62" t="s">
        <v>468</v>
      </c>
      <c r="D194" s="63">
        <v>280</v>
      </c>
      <c r="E194" s="64">
        <v>13</v>
      </c>
      <c r="F194" s="65">
        <v>4</v>
      </c>
      <c r="G194" s="63">
        <v>5</v>
      </c>
      <c r="H194" s="63">
        <v>22</v>
      </c>
      <c r="I194" s="60" t="s">
        <v>16</v>
      </c>
      <c r="J194" s="90">
        <f t="shared" si="27"/>
        <v>229072</v>
      </c>
      <c r="K194" s="60" t="s">
        <v>188</v>
      </c>
      <c r="L194" s="66">
        <v>511600</v>
      </c>
      <c r="M194" s="40" t="s">
        <v>2444</v>
      </c>
      <c r="N194" s="98"/>
      <c r="O194" s="98"/>
      <c r="P194" s="97">
        <f t="shared" ref="P194:P198" si="35">H194</f>
        <v>22</v>
      </c>
      <c r="Q194" s="112">
        <f t="shared" si="31"/>
        <v>213775.71428571429</v>
      </c>
      <c r="R194" s="112">
        <f t="shared" si="28"/>
        <v>73085.71428571429</v>
      </c>
      <c r="S194" s="112">
        <f t="shared" si="29"/>
        <v>91357.142857142855</v>
      </c>
      <c r="T194" s="98"/>
      <c r="U194" s="98"/>
      <c r="V194" s="98"/>
      <c r="W194" s="98"/>
      <c r="X194" s="98"/>
      <c r="Y194" s="95">
        <v>1</v>
      </c>
      <c r="Z194" s="98"/>
      <c r="AA194" s="95">
        <v>1</v>
      </c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</row>
    <row r="195" spans="1:67" ht="25.5" hidden="1" x14ac:dyDescent="0.2">
      <c r="A195" s="52" t="s">
        <v>469</v>
      </c>
      <c r="B195" s="53" t="s">
        <v>470</v>
      </c>
      <c r="C195" s="59" t="s">
        <v>471</v>
      </c>
      <c r="D195" s="55">
        <v>280</v>
      </c>
      <c r="E195" s="56">
        <v>13</v>
      </c>
      <c r="F195" s="57">
        <v>4</v>
      </c>
      <c r="G195" s="55">
        <v>5</v>
      </c>
      <c r="H195" s="55">
        <v>25</v>
      </c>
      <c r="I195" s="52" t="s">
        <v>16</v>
      </c>
      <c r="J195" s="90">
        <f t="shared" si="27"/>
        <v>260309.09090909091</v>
      </c>
      <c r="K195" s="60" t="s">
        <v>188</v>
      </c>
      <c r="L195" s="58">
        <v>731758</v>
      </c>
      <c r="N195" s="95"/>
      <c r="O195" s="95"/>
      <c r="P195" s="97">
        <f t="shared" si="35"/>
        <v>25</v>
      </c>
      <c r="Q195" s="112">
        <f t="shared" si="31"/>
        <v>305770.30714285717</v>
      </c>
      <c r="R195" s="112">
        <f t="shared" si="28"/>
        <v>104536.85714285714</v>
      </c>
      <c r="S195" s="112">
        <f t="shared" si="29"/>
        <v>130671.07142857143</v>
      </c>
      <c r="T195" s="95"/>
      <c r="U195" s="95"/>
      <c r="V195" s="95"/>
      <c r="W195" s="95"/>
      <c r="X195" s="95"/>
      <c r="Y195" s="95">
        <v>1</v>
      </c>
      <c r="Z195" s="95"/>
      <c r="AA195" s="95">
        <v>1</v>
      </c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</row>
    <row r="196" spans="1:67" ht="25.5" hidden="1" x14ac:dyDescent="0.2">
      <c r="A196" s="52" t="s">
        <v>472</v>
      </c>
      <c r="B196" s="53" t="s">
        <v>473</v>
      </c>
      <c r="C196" s="59" t="s">
        <v>474</v>
      </c>
      <c r="D196" s="55">
        <v>280</v>
      </c>
      <c r="E196" s="56">
        <v>13</v>
      </c>
      <c r="F196" s="57">
        <v>3.8</v>
      </c>
      <c r="G196" s="55">
        <v>5</v>
      </c>
      <c r="H196" s="55">
        <v>29</v>
      </c>
      <c r="I196" s="52" t="s">
        <v>16</v>
      </c>
      <c r="J196" s="90">
        <f t="shared" si="27"/>
        <v>301958.54545454547</v>
      </c>
      <c r="K196" s="60" t="s">
        <v>188</v>
      </c>
      <c r="L196" s="58">
        <v>994767</v>
      </c>
      <c r="N196" s="95"/>
      <c r="O196" s="95"/>
      <c r="P196" s="97">
        <f t="shared" si="35"/>
        <v>29</v>
      </c>
      <c r="Q196" s="112">
        <f t="shared" si="31"/>
        <v>415670.49642857141</v>
      </c>
      <c r="R196" s="112">
        <f t="shared" si="28"/>
        <v>135004.09285714285</v>
      </c>
      <c r="S196" s="112">
        <f t="shared" si="29"/>
        <v>177636.96428571429</v>
      </c>
      <c r="T196" s="95"/>
      <c r="U196" s="95"/>
      <c r="V196" s="95"/>
      <c r="W196" s="95"/>
      <c r="X196" s="95"/>
      <c r="Y196" s="95">
        <v>1</v>
      </c>
      <c r="Z196" s="95"/>
      <c r="AA196" s="95">
        <v>1</v>
      </c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</row>
    <row r="197" spans="1:67" ht="25.5" hidden="1" x14ac:dyDescent="0.2">
      <c r="A197" s="52" t="s">
        <v>475</v>
      </c>
      <c r="B197" s="53" t="s">
        <v>476</v>
      </c>
      <c r="C197" s="59" t="s">
        <v>477</v>
      </c>
      <c r="D197" s="55">
        <v>280</v>
      </c>
      <c r="E197" s="56">
        <v>13</v>
      </c>
      <c r="F197" s="57">
        <v>3.8</v>
      </c>
      <c r="G197" s="55">
        <v>5</v>
      </c>
      <c r="H197" s="55">
        <v>33</v>
      </c>
      <c r="I197" s="52" t="s">
        <v>16</v>
      </c>
      <c r="J197" s="90">
        <f t="shared" si="27"/>
        <v>343608</v>
      </c>
      <c r="K197" s="60" t="s">
        <v>188</v>
      </c>
      <c r="L197" s="58">
        <v>1254565</v>
      </c>
      <c r="N197" s="95"/>
      <c r="O197" s="95"/>
      <c r="P197" s="97">
        <f t="shared" si="35"/>
        <v>33</v>
      </c>
      <c r="Q197" s="112">
        <f t="shared" si="31"/>
        <v>524228.94642857142</v>
      </c>
      <c r="R197" s="112">
        <f t="shared" si="28"/>
        <v>170262.39285714287</v>
      </c>
      <c r="S197" s="112">
        <f t="shared" si="29"/>
        <v>224029.46428571429</v>
      </c>
      <c r="T197" s="95"/>
      <c r="U197" s="95"/>
      <c r="V197" s="95"/>
      <c r="W197" s="95"/>
      <c r="X197" s="95"/>
      <c r="Y197" s="95">
        <v>1</v>
      </c>
      <c r="Z197" s="95"/>
      <c r="AA197" s="95">
        <v>1</v>
      </c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</row>
    <row r="198" spans="1:67" s="40" customFormat="1" ht="25.5" hidden="1" x14ac:dyDescent="0.2">
      <c r="A198" s="60" t="s">
        <v>478</v>
      </c>
      <c r="B198" s="61" t="s">
        <v>479</v>
      </c>
      <c r="C198" s="62" t="s">
        <v>480</v>
      </c>
      <c r="D198" s="63">
        <v>240</v>
      </c>
      <c r="E198" s="64">
        <v>16</v>
      </c>
      <c r="F198" s="65">
        <v>3.5</v>
      </c>
      <c r="G198" s="63">
        <v>5</v>
      </c>
      <c r="H198" s="63">
        <v>9</v>
      </c>
      <c r="I198" s="60" t="s">
        <v>16</v>
      </c>
      <c r="J198" s="90">
        <f t="shared" si="27"/>
        <v>93711.272727272721</v>
      </c>
      <c r="K198" s="60" t="s">
        <v>17</v>
      </c>
      <c r="L198" s="66">
        <v>180200</v>
      </c>
      <c r="M198" s="40" t="s">
        <v>2444</v>
      </c>
      <c r="N198" s="98"/>
      <c r="O198" s="98"/>
      <c r="P198" s="97">
        <f t="shared" si="35"/>
        <v>9</v>
      </c>
      <c r="Q198" s="112">
        <f t="shared" si="31"/>
        <v>108120</v>
      </c>
      <c r="R198" s="112">
        <f t="shared" si="28"/>
        <v>26279.166666666672</v>
      </c>
      <c r="S198" s="112">
        <f t="shared" si="29"/>
        <v>37541.666666666664</v>
      </c>
      <c r="T198" s="98"/>
      <c r="U198" s="95">
        <v>1</v>
      </c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  <c r="BH198" s="98"/>
      <c r="BI198" s="98"/>
      <c r="BJ198" s="98"/>
      <c r="BK198" s="98"/>
      <c r="BL198" s="98"/>
      <c r="BM198" s="98"/>
      <c r="BN198" s="98"/>
      <c r="BO198" s="98"/>
    </row>
    <row r="199" spans="1:67" ht="25.5" hidden="1" x14ac:dyDescent="0.2">
      <c r="A199" s="50"/>
      <c r="B199" s="49" t="s">
        <v>481</v>
      </c>
      <c r="C199" s="47" t="s">
        <v>482</v>
      </c>
      <c r="D199" s="50"/>
      <c r="E199" s="50"/>
      <c r="F199" s="50"/>
      <c r="G199" s="50"/>
      <c r="H199" s="50"/>
      <c r="I199" s="50"/>
      <c r="J199" s="90">
        <f t="shared" si="27"/>
        <v>0</v>
      </c>
      <c r="K199" s="50"/>
      <c r="L199" s="51"/>
      <c r="N199" s="95"/>
      <c r="O199" s="95"/>
      <c r="P199" s="95"/>
      <c r="Q199" s="112" t="str">
        <f t="shared" si="31"/>
        <v/>
      </c>
      <c r="R199" s="112" t="str">
        <f t="shared" si="28"/>
        <v/>
      </c>
      <c r="S199" s="112" t="str">
        <f t="shared" si="29"/>
        <v/>
      </c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</row>
    <row r="200" spans="1:67" ht="25.5" hidden="1" x14ac:dyDescent="0.2">
      <c r="A200" s="52" t="s">
        <v>483</v>
      </c>
      <c r="B200" s="53" t="s">
        <v>484</v>
      </c>
      <c r="C200" s="59" t="s">
        <v>468</v>
      </c>
      <c r="D200" s="55">
        <v>280</v>
      </c>
      <c r="E200" s="56">
        <v>15</v>
      </c>
      <c r="F200" s="57">
        <v>3.9</v>
      </c>
      <c r="G200" s="55">
        <v>5</v>
      </c>
      <c r="H200" s="55">
        <v>25</v>
      </c>
      <c r="I200" s="52" t="s">
        <v>16</v>
      </c>
      <c r="J200" s="90">
        <f t="shared" si="27"/>
        <v>260309.09090909091</v>
      </c>
      <c r="K200" s="60" t="s">
        <v>188</v>
      </c>
      <c r="L200" s="58">
        <v>1008639</v>
      </c>
      <c r="N200" s="95"/>
      <c r="O200" s="95"/>
      <c r="P200" s="97">
        <f t="shared" ref="P200:P202" si="36">H200</f>
        <v>25</v>
      </c>
      <c r="Q200" s="112">
        <f t="shared" si="31"/>
        <v>486308.08928571426</v>
      </c>
      <c r="R200" s="112">
        <f t="shared" si="28"/>
        <v>140489.00357142856</v>
      </c>
      <c r="S200" s="112">
        <f t="shared" si="29"/>
        <v>180114.10714285713</v>
      </c>
      <c r="T200" s="95"/>
      <c r="U200" s="95"/>
      <c r="V200" s="95"/>
      <c r="W200" s="95"/>
      <c r="X200" s="95"/>
      <c r="Y200" s="95">
        <v>1</v>
      </c>
      <c r="Z200" s="95"/>
      <c r="AA200" s="95">
        <v>1</v>
      </c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</row>
    <row r="201" spans="1:67" ht="25.5" hidden="1" x14ac:dyDescent="0.2">
      <c r="A201" s="52" t="s">
        <v>485</v>
      </c>
      <c r="B201" s="53" t="s">
        <v>486</v>
      </c>
      <c r="C201" s="59" t="s">
        <v>471</v>
      </c>
      <c r="D201" s="55">
        <v>280</v>
      </c>
      <c r="E201" s="56">
        <v>15</v>
      </c>
      <c r="F201" s="57">
        <v>3.7</v>
      </c>
      <c r="G201" s="55">
        <v>5</v>
      </c>
      <c r="H201" s="55">
        <v>29</v>
      </c>
      <c r="I201" s="52" t="s">
        <v>16</v>
      </c>
      <c r="J201" s="90">
        <f t="shared" si="27"/>
        <v>301958.54545454547</v>
      </c>
      <c r="K201" s="60" t="s">
        <v>188</v>
      </c>
      <c r="L201" s="58">
        <v>1371165</v>
      </c>
      <c r="N201" s="95"/>
      <c r="O201" s="95"/>
      <c r="P201" s="97">
        <f t="shared" si="36"/>
        <v>29</v>
      </c>
      <c r="Q201" s="112">
        <f t="shared" si="31"/>
        <v>661097.41071428568</v>
      </c>
      <c r="R201" s="112">
        <f t="shared" si="28"/>
        <v>181189.66071428574</v>
      </c>
      <c r="S201" s="112">
        <f t="shared" si="29"/>
        <v>244850.89285714287</v>
      </c>
      <c r="T201" s="95"/>
      <c r="U201" s="95"/>
      <c r="V201" s="95"/>
      <c r="W201" s="95"/>
      <c r="X201" s="95"/>
      <c r="Y201" s="95">
        <v>1</v>
      </c>
      <c r="Z201" s="95"/>
      <c r="AA201" s="95">
        <v>1</v>
      </c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</row>
    <row r="202" spans="1:67" ht="25.5" hidden="1" x14ac:dyDescent="0.2">
      <c r="A202" s="52" t="s">
        <v>487</v>
      </c>
      <c r="B202" s="53" t="s">
        <v>488</v>
      </c>
      <c r="C202" s="59" t="s">
        <v>474</v>
      </c>
      <c r="D202" s="55">
        <v>280</v>
      </c>
      <c r="E202" s="56">
        <v>15</v>
      </c>
      <c r="F202" s="57">
        <v>3.7</v>
      </c>
      <c r="G202" s="55">
        <v>5</v>
      </c>
      <c r="H202" s="55">
        <v>33</v>
      </c>
      <c r="I202" s="52" t="s">
        <v>16</v>
      </c>
      <c r="J202" s="90">
        <f t="shared" si="27"/>
        <v>343608</v>
      </c>
      <c r="K202" s="60" t="s">
        <v>188</v>
      </c>
      <c r="L202" s="58">
        <v>1662779</v>
      </c>
      <c r="N202" s="95"/>
      <c r="O202" s="95"/>
      <c r="P202" s="97">
        <f t="shared" si="36"/>
        <v>33</v>
      </c>
      <c r="Q202" s="112">
        <f t="shared" si="31"/>
        <v>801697.01785714284</v>
      </c>
      <c r="R202" s="112">
        <f t="shared" si="28"/>
        <v>219724.36785714288</v>
      </c>
      <c r="S202" s="112">
        <f t="shared" si="29"/>
        <v>296924.82142857142</v>
      </c>
      <c r="T202" s="95"/>
      <c r="U202" s="95"/>
      <c r="V202" s="95"/>
      <c r="W202" s="95"/>
      <c r="X202" s="95"/>
      <c r="Y202" s="95">
        <v>1</v>
      </c>
      <c r="Z202" s="95"/>
      <c r="AA202" s="95">
        <v>1</v>
      </c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</row>
    <row r="203" spans="1:67" ht="25.5" hidden="1" x14ac:dyDescent="0.2">
      <c r="A203" s="50"/>
      <c r="B203" s="49" t="s">
        <v>489</v>
      </c>
      <c r="C203" s="47" t="s">
        <v>490</v>
      </c>
      <c r="D203" s="50"/>
      <c r="E203" s="50"/>
      <c r="F203" s="50"/>
      <c r="G203" s="50"/>
      <c r="H203" s="50"/>
      <c r="I203" s="50"/>
      <c r="J203" s="90">
        <f t="shared" si="27"/>
        <v>0</v>
      </c>
      <c r="K203" s="50"/>
      <c r="L203" s="51"/>
      <c r="N203" s="95"/>
      <c r="O203" s="95"/>
      <c r="P203" s="95"/>
      <c r="Q203" s="112" t="str">
        <f t="shared" si="31"/>
        <v/>
      </c>
      <c r="R203" s="112" t="str">
        <f t="shared" si="28"/>
        <v/>
      </c>
      <c r="S203" s="112" t="str">
        <f t="shared" si="29"/>
        <v/>
      </c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</row>
    <row r="204" spans="1:67" ht="25.5" hidden="1" x14ac:dyDescent="0.2">
      <c r="A204" s="50"/>
      <c r="B204" s="49" t="s">
        <v>491</v>
      </c>
      <c r="C204" s="47" t="s">
        <v>492</v>
      </c>
      <c r="D204" s="50"/>
      <c r="E204" s="50"/>
      <c r="F204" s="50"/>
      <c r="G204" s="50"/>
      <c r="H204" s="50"/>
      <c r="I204" s="50"/>
      <c r="J204" s="90">
        <f t="shared" ref="J204:J267" si="37">IF(SUMPRODUCT($N$6:$P$6,$N$7:$P$7,$N204:$P204),SUMPRODUCT($N$6:$P$6,$N$7:$P$7,$N204:$P204),0)</f>
        <v>0</v>
      </c>
      <c r="K204" s="50"/>
      <c r="L204" s="51"/>
      <c r="N204" s="95"/>
      <c r="O204" s="95"/>
      <c r="P204" s="95"/>
      <c r="Q204" s="112" t="str">
        <f t="shared" si="31"/>
        <v/>
      </c>
      <c r="R204" s="112" t="str">
        <f t="shared" si="28"/>
        <v/>
      </c>
      <c r="S204" s="112" t="str">
        <f t="shared" si="29"/>
        <v/>
      </c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</row>
    <row r="205" spans="1:67" ht="25.5" hidden="1" x14ac:dyDescent="0.2">
      <c r="A205" s="52" t="s">
        <v>493</v>
      </c>
      <c r="B205" s="53" t="s">
        <v>494</v>
      </c>
      <c r="C205" s="59" t="s">
        <v>495</v>
      </c>
      <c r="D205" s="55">
        <v>260</v>
      </c>
      <c r="E205" s="56">
        <v>14</v>
      </c>
      <c r="F205" s="57">
        <v>4.4000000000000004</v>
      </c>
      <c r="G205" s="55">
        <v>5</v>
      </c>
      <c r="H205" s="55">
        <v>56</v>
      </c>
      <c r="I205" s="52" t="s">
        <v>16</v>
      </c>
      <c r="J205" s="90">
        <f t="shared" si="37"/>
        <v>583092.36363636365</v>
      </c>
      <c r="K205" s="60" t="s">
        <v>46</v>
      </c>
      <c r="L205" s="58">
        <v>1125927</v>
      </c>
      <c r="N205" s="95"/>
      <c r="O205" s="95"/>
      <c r="P205" s="97">
        <f t="shared" ref="P205:P209" si="38">H205</f>
        <v>56</v>
      </c>
      <c r="Q205" s="112">
        <f t="shared" si="31"/>
        <v>545641.5461538462</v>
      </c>
      <c r="R205" s="112">
        <f t="shared" ref="R205:R268" si="39">IF($L205&gt;0,$L205*1000*$F205%/$D205,"")</f>
        <v>190541.49230769233</v>
      </c>
      <c r="S205" s="112">
        <f t="shared" ref="S205:S268" si="40">IF($L205&gt;0,$L205*1000*$G205%/$D205,"")</f>
        <v>216524.42307692306</v>
      </c>
      <c r="T205" s="95"/>
      <c r="U205" s="95"/>
      <c r="V205" s="95">
        <v>1</v>
      </c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</row>
    <row r="206" spans="1:67" ht="25.5" hidden="1" x14ac:dyDescent="0.2">
      <c r="A206" s="52" t="s">
        <v>496</v>
      </c>
      <c r="B206" s="53" t="s">
        <v>497</v>
      </c>
      <c r="C206" s="59" t="s">
        <v>498</v>
      </c>
      <c r="D206" s="55">
        <v>260</v>
      </c>
      <c r="E206" s="56">
        <v>14</v>
      </c>
      <c r="F206" s="57">
        <v>4.4000000000000004</v>
      </c>
      <c r="G206" s="55">
        <v>5</v>
      </c>
      <c r="H206" s="55">
        <v>59</v>
      </c>
      <c r="I206" s="52" t="s">
        <v>16</v>
      </c>
      <c r="J206" s="90">
        <f t="shared" si="37"/>
        <v>614329.45454545447</v>
      </c>
      <c r="K206" s="60" t="s">
        <v>46</v>
      </c>
      <c r="L206" s="58">
        <v>1233813</v>
      </c>
      <c r="N206" s="95"/>
      <c r="O206" s="95"/>
      <c r="P206" s="97">
        <f t="shared" si="38"/>
        <v>59</v>
      </c>
      <c r="Q206" s="112">
        <f t="shared" si="31"/>
        <v>597924.76153846155</v>
      </c>
      <c r="R206" s="112">
        <f t="shared" si="39"/>
        <v>208799.1230769231</v>
      </c>
      <c r="S206" s="112">
        <f t="shared" si="40"/>
        <v>237271.73076923078</v>
      </c>
      <c r="T206" s="95"/>
      <c r="U206" s="95"/>
      <c r="V206" s="95">
        <v>1</v>
      </c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</row>
    <row r="207" spans="1:67" ht="25.5" hidden="1" x14ac:dyDescent="0.2">
      <c r="A207" s="52" t="s">
        <v>499</v>
      </c>
      <c r="B207" s="53" t="s">
        <v>500</v>
      </c>
      <c r="C207" s="59" t="s">
        <v>403</v>
      </c>
      <c r="D207" s="55">
        <v>260</v>
      </c>
      <c r="E207" s="56">
        <v>13</v>
      </c>
      <c r="F207" s="57">
        <v>3.9</v>
      </c>
      <c r="G207" s="55">
        <v>5</v>
      </c>
      <c r="H207" s="55">
        <v>62</v>
      </c>
      <c r="I207" s="52" t="s">
        <v>16</v>
      </c>
      <c r="J207" s="90">
        <f t="shared" si="37"/>
        <v>645566.54545454541</v>
      </c>
      <c r="K207" s="60" t="s">
        <v>46</v>
      </c>
      <c r="L207" s="58">
        <v>2354696</v>
      </c>
      <c r="N207" s="95"/>
      <c r="O207" s="95"/>
      <c r="P207" s="97">
        <f t="shared" si="38"/>
        <v>62</v>
      </c>
      <c r="Q207" s="112">
        <f t="shared" si="31"/>
        <v>1059613.2</v>
      </c>
      <c r="R207" s="112">
        <f t="shared" si="39"/>
        <v>353204.4</v>
      </c>
      <c r="S207" s="112">
        <f t="shared" si="40"/>
        <v>452826.15384615387</v>
      </c>
      <c r="T207" s="95"/>
      <c r="U207" s="95"/>
      <c r="V207" s="95">
        <v>1</v>
      </c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</row>
    <row r="208" spans="1:67" ht="25.5" hidden="1" x14ac:dyDescent="0.2">
      <c r="A208" s="52" t="s">
        <v>501</v>
      </c>
      <c r="B208" s="53" t="s">
        <v>502</v>
      </c>
      <c r="C208" s="59" t="s">
        <v>503</v>
      </c>
      <c r="D208" s="55">
        <v>260</v>
      </c>
      <c r="E208" s="56">
        <v>13</v>
      </c>
      <c r="F208" s="57">
        <v>3.9</v>
      </c>
      <c r="G208" s="55">
        <v>5</v>
      </c>
      <c r="H208" s="55">
        <v>65</v>
      </c>
      <c r="I208" s="52" t="s">
        <v>16</v>
      </c>
      <c r="J208" s="90">
        <f t="shared" si="37"/>
        <v>676803.63636363635</v>
      </c>
      <c r="K208" s="60" t="s">
        <v>46</v>
      </c>
      <c r="L208" s="58">
        <v>2751960</v>
      </c>
      <c r="N208" s="95"/>
      <c r="O208" s="95"/>
      <c r="P208" s="97">
        <f t="shared" si="38"/>
        <v>65</v>
      </c>
      <c r="Q208" s="112">
        <f t="shared" si="31"/>
        <v>1238382</v>
      </c>
      <c r="R208" s="112">
        <f t="shared" si="39"/>
        <v>412794</v>
      </c>
      <c r="S208" s="112">
        <f t="shared" si="40"/>
        <v>529223.07692307688</v>
      </c>
      <c r="T208" s="95"/>
      <c r="U208" s="95"/>
      <c r="V208" s="95">
        <v>1</v>
      </c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</row>
    <row r="209" spans="1:67" ht="25.5" hidden="1" x14ac:dyDescent="0.2">
      <c r="A209" s="52" t="s">
        <v>504</v>
      </c>
      <c r="B209" s="53" t="s">
        <v>505</v>
      </c>
      <c r="C209" s="59" t="s">
        <v>506</v>
      </c>
      <c r="D209" s="55">
        <v>260</v>
      </c>
      <c r="E209" s="56">
        <v>13</v>
      </c>
      <c r="F209" s="57">
        <v>3.9</v>
      </c>
      <c r="G209" s="55">
        <v>5</v>
      </c>
      <c r="H209" s="55">
        <v>146</v>
      </c>
      <c r="I209" s="52" t="s">
        <v>16</v>
      </c>
      <c r="J209" s="90">
        <f t="shared" si="37"/>
        <v>1520205.0909090908</v>
      </c>
      <c r="K209" s="60" t="s">
        <v>46</v>
      </c>
      <c r="L209" s="58">
        <v>12825610</v>
      </c>
      <c r="N209" s="95"/>
      <c r="O209" s="95"/>
      <c r="P209" s="97">
        <f t="shared" si="38"/>
        <v>146</v>
      </c>
      <c r="Q209" s="112">
        <f t="shared" si="31"/>
        <v>5771524.5</v>
      </c>
      <c r="R209" s="112">
        <f t="shared" si="39"/>
        <v>1923841.5</v>
      </c>
      <c r="S209" s="112">
        <f t="shared" si="40"/>
        <v>2466463.4615384615</v>
      </c>
      <c r="T209" s="95"/>
      <c r="U209" s="95"/>
      <c r="V209" s="95">
        <v>1</v>
      </c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</row>
    <row r="210" spans="1:67" ht="25.5" hidden="1" x14ac:dyDescent="0.2">
      <c r="A210" s="50"/>
      <c r="B210" s="49" t="s">
        <v>507</v>
      </c>
      <c r="C210" s="47" t="s">
        <v>508</v>
      </c>
      <c r="D210" s="50"/>
      <c r="E210" s="50"/>
      <c r="F210" s="50"/>
      <c r="G210" s="50"/>
      <c r="H210" s="50"/>
      <c r="I210" s="50"/>
      <c r="J210" s="90">
        <f t="shared" si="37"/>
        <v>0</v>
      </c>
      <c r="K210" s="50"/>
      <c r="L210" s="51"/>
      <c r="N210" s="95"/>
      <c r="O210" s="95"/>
      <c r="P210" s="95"/>
      <c r="Q210" s="112" t="str">
        <f t="shared" si="31"/>
        <v/>
      </c>
      <c r="R210" s="112" t="str">
        <f t="shared" si="39"/>
        <v/>
      </c>
      <c r="S210" s="112" t="str">
        <f t="shared" si="40"/>
        <v/>
      </c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</row>
    <row r="211" spans="1:67" ht="25.5" hidden="1" x14ac:dyDescent="0.2">
      <c r="A211" s="52" t="s">
        <v>509</v>
      </c>
      <c r="B211" s="53" t="s">
        <v>510</v>
      </c>
      <c r="C211" s="59" t="s">
        <v>495</v>
      </c>
      <c r="D211" s="55">
        <v>260</v>
      </c>
      <c r="E211" s="56">
        <v>14</v>
      </c>
      <c r="F211" s="57">
        <v>3.9</v>
      </c>
      <c r="G211" s="55">
        <v>5</v>
      </c>
      <c r="H211" s="52" t="s">
        <v>2443</v>
      </c>
      <c r="I211" s="50"/>
      <c r="J211" s="90">
        <f t="shared" si="37"/>
        <v>274666.22727272729</v>
      </c>
      <c r="K211" s="60" t="s">
        <v>46</v>
      </c>
      <c r="L211" s="58">
        <v>579674</v>
      </c>
      <c r="N211" s="95">
        <v>14</v>
      </c>
      <c r="O211" s="95"/>
      <c r="P211" s="95">
        <v>24</v>
      </c>
      <c r="Q211" s="112">
        <f t="shared" si="31"/>
        <v>280918.93846153846</v>
      </c>
      <c r="R211" s="112">
        <f t="shared" si="39"/>
        <v>86951.1</v>
      </c>
      <c r="S211" s="112">
        <f t="shared" si="40"/>
        <v>111475.76923076923</v>
      </c>
      <c r="T211" s="95"/>
      <c r="U211" s="95"/>
      <c r="V211" s="95">
        <v>1</v>
      </c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</row>
    <row r="212" spans="1:67" ht="25.5" hidden="1" x14ac:dyDescent="0.2">
      <c r="A212" s="52" t="s">
        <v>511</v>
      </c>
      <c r="B212" s="53" t="s">
        <v>512</v>
      </c>
      <c r="C212" s="59" t="s">
        <v>498</v>
      </c>
      <c r="D212" s="55">
        <v>260</v>
      </c>
      <c r="E212" s="56">
        <v>14</v>
      </c>
      <c r="F212" s="57">
        <v>3.9</v>
      </c>
      <c r="G212" s="55">
        <v>5</v>
      </c>
      <c r="H212" s="50" t="s">
        <v>2465</v>
      </c>
      <c r="I212" s="50"/>
      <c r="J212" s="90">
        <f t="shared" si="37"/>
        <v>337140.40909090906</v>
      </c>
      <c r="K212" s="60" t="s">
        <v>46</v>
      </c>
      <c r="L212" s="58">
        <v>852657</v>
      </c>
      <c r="N212" s="95">
        <v>14</v>
      </c>
      <c r="O212" s="95"/>
      <c r="P212" s="95">
        <v>30</v>
      </c>
      <c r="Q212" s="112">
        <f t="shared" si="31"/>
        <v>413210.70000000007</v>
      </c>
      <c r="R212" s="112">
        <f t="shared" si="39"/>
        <v>127898.55</v>
      </c>
      <c r="S212" s="112">
        <f t="shared" si="40"/>
        <v>163972.5</v>
      </c>
      <c r="T212" s="95"/>
      <c r="U212" s="95"/>
      <c r="V212" s="95">
        <v>1</v>
      </c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</row>
    <row r="213" spans="1:67" ht="25.5" hidden="1" x14ac:dyDescent="0.2">
      <c r="A213" s="52" t="s">
        <v>513</v>
      </c>
      <c r="B213" s="53" t="s">
        <v>514</v>
      </c>
      <c r="C213" s="59" t="s">
        <v>515</v>
      </c>
      <c r="D213" s="55">
        <v>260</v>
      </c>
      <c r="E213" s="56">
        <v>12</v>
      </c>
      <c r="F213" s="57">
        <v>3.5</v>
      </c>
      <c r="G213" s="55">
        <v>5</v>
      </c>
      <c r="H213" s="50" t="s">
        <v>2466</v>
      </c>
      <c r="I213" s="50"/>
      <c r="J213" s="90">
        <f t="shared" si="37"/>
        <v>419076.34090909088</v>
      </c>
      <c r="K213" s="60" t="s">
        <v>46</v>
      </c>
      <c r="L213" s="58">
        <v>1129080</v>
      </c>
      <c r="N213" s="95">
        <v>25</v>
      </c>
      <c r="O213" s="95"/>
      <c r="P213" s="95">
        <v>36</v>
      </c>
      <c r="Q213" s="112">
        <f t="shared" si="31"/>
        <v>469002.46153846156</v>
      </c>
      <c r="R213" s="112">
        <f t="shared" si="39"/>
        <v>151991.5384615385</v>
      </c>
      <c r="S213" s="112">
        <f t="shared" si="40"/>
        <v>217130.76923076922</v>
      </c>
      <c r="T213" s="95"/>
      <c r="U213" s="95"/>
      <c r="V213" s="95">
        <v>1</v>
      </c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</row>
    <row r="214" spans="1:67" ht="25.5" hidden="1" x14ac:dyDescent="0.2">
      <c r="A214" s="52" t="s">
        <v>516</v>
      </c>
      <c r="B214" s="53" t="s">
        <v>517</v>
      </c>
      <c r="C214" s="59" t="s">
        <v>403</v>
      </c>
      <c r="D214" s="55">
        <v>260</v>
      </c>
      <c r="E214" s="56">
        <v>12</v>
      </c>
      <c r="F214" s="57">
        <v>3.5</v>
      </c>
      <c r="G214" s="55">
        <v>5</v>
      </c>
      <c r="H214" s="50" t="s">
        <v>2467</v>
      </c>
      <c r="I214" s="50"/>
      <c r="J214" s="90">
        <f t="shared" si="37"/>
        <v>544024.70454545459</v>
      </c>
      <c r="K214" s="60" t="s">
        <v>46</v>
      </c>
      <c r="L214" s="58">
        <v>1271935</v>
      </c>
      <c r="N214" s="95">
        <v>25</v>
      </c>
      <c r="O214" s="95"/>
      <c r="P214" s="95">
        <v>48</v>
      </c>
      <c r="Q214" s="112">
        <f t="shared" si="31"/>
        <v>528342.23076923075</v>
      </c>
      <c r="R214" s="112">
        <f t="shared" si="39"/>
        <v>171222.01923076925</v>
      </c>
      <c r="S214" s="112">
        <f t="shared" si="40"/>
        <v>244602.88461538462</v>
      </c>
      <c r="T214" s="95"/>
      <c r="U214" s="95"/>
      <c r="V214" s="95">
        <v>1</v>
      </c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</row>
    <row r="215" spans="1:67" ht="25.5" hidden="1" x14ac:dyDescent="0.2">
      <c r="A215" s="52" t="s">
        <v>518</v>
      </c>
      <c r="B215" s="53" t="s">
        <v>519</v>
      </c>
      <c r="C215" s="59" t="s">
        <v>503</v>
      </c>
      <c r="D215" s="55">
        <v>260</v>
      </c>
      <c r="E215" s="56">
        <v>12</v>
      </c>
      <c r="F215" s="57">
        <v>3.5</v>
      </c>
      <c r="G215" s="55">
        <v>5</v>
      </c>
      <c r="H215" s="50" t="s">
        <v>2468</v>
      </c>
      <c r="I215" s="50"/>
      <c r="J215" s="90">
        <f t="shared" si="37"/>
        <v>716133.40909090906</v>
      </c>
      <c r="K215" s="60" t="s">
        <v>46</v>
      </c>
      <c r="L215" s="58">
        <v>1570829</v>
      </c>
      <c r="N215" s="95">
        <v>34</v>
      </c>
      <c r="O215" s="95"/>
      <c r="P215" s="95">
        <v>63</v>
      </c>
      <c r="Q215" s="112">
        <f t="shared" si="31"/>
        <v>652498.19999999995</v>
      </c>
      <c r="R215" s="112">
        <f t="shared" si="39"/>
        <v>211457.75000000003</v>
      </c>
      <c r="S215" s="112">
        <f t="shared" si="40"/>
        <v>302082.5</v>
      </c>
      <c r="T215" s="95"/>
      <c r="U215" s="95"/>
      <c r="V215" s="95">
        <v>1</v>
      </c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</row>
    <row r="216" spans="1:67" ht="25.5" hidden="1" x14ac:dyDescent="0.2">
      <c r="A216" s="52" t="s">
        <v>520</v>
      </c>
      <c r="B216" s="53" t="s">
        <v>521</v>
      </c>
      <c r="C216" s="59" t="s">
        <v>522</v>
      </c>
      <c r="D216" s="55">
        <v>260</v>
      </c>
      <c r="E216" s="56">
        <v>12</v>
      </c>
      <c r="F216" s="57">
        <v>3.5</v>
      </c>
      <c r="G216" s="55">
        <v>5</v>
      </c>
      <c r="H216" s="50" t="s">
        <v>2469</v>
      </c>
      <c r="I216" s="50"/>
      <c r="J216" s="90">
        <f t="shared" si="37"/>
        <v>872318.86363636365</v>
      </c>
      <c r="K216" s="60" t="s">
        <v>46</v>
      </c>
      <c r="L216" s="58">
        <v>1872934</v>
      </c>
      <c r="N216" s="95">
        <v>34</v>
      </c>
      <c r="O216" s="95"/>
      <c r="P216" s="95">
        <v>78</v>
      </c>
      <c r="Q216" s="112">
        <f t="shared" ref="Q216:Q279" si="41">IF($L216&gt;0,$L216*1000*IF($L216&gt;30000,0.9,1)*$E216%/$D216,"")</f>
        <v>777987.9692307692</v>
      </c>
      <c r="R216" s="112">
        <f t="shared" si="39"/>
        <v>252125.73076923081</v>
      </c>
      <c r="S216" s="112">
        <f t="shared" si="40"/>
        <v>360179.61538461538</v>
      </c>
      <c r="T216" s="95"/>
      <c r="U216" s="95"/>
      <c r="V216" s="95">
        <v>1</v>
      </c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</row>
    <row r="217" spans="1:67" ht="25.5" hidden="1" x14ac:dyDescent="0.2">
      <c r="A217" s="50"/>
      <c r="B217" s="49" t="s">
        <v>523</v>
      </c>
      <c r="C217" s="47" t="s">
        <v>524</v>
      </c>
      <c r="D217" s="50"/>
      <c r="E217" s="50"/>
      <c r="F217" s="50"/>
      <c r="G217" s="50"/>
      <c r="H217" s="50"/>
      <c r="I217" s="50"/>
      <c r="J217" s="90">
        <f t="shared" si="37"/>
        <v>0</v>
      </c>
      <c r="K217" s="50"/>
      <c r="L217" s="51"/>
      <c r="N217" s="95"/>
      <c r="O217" s="95"/>
      <c r="P217" s="95"/>
      <c r="Q217" s="112" t="str">
        <f t="shared" si="41"/>
        <v/>
      </c>
      <c r="R217" s="112" t="str">
        <f t="shared" si="39"/>
        <v/>
      </c>
      <c r="S217" s="112" t="str">
        <f t="shared" si="40"/>
        <v/>
      </c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</row>
    <row r="218" spans="1:67" ht="25.5" hidden="1" x14ac:dyDescent="0.2">
      <c r="A218" s="52" t="s">
        <v>525</v>
      </c>
      <c r="B218" s="53" t="s">
        <v>526</v>
      </c>
      <c r="C218" s="59" t="s">
        <v>527</v>
      </c>
      <c r="D218" s="55">
        <v>220</v>
      </c>
      <c r="E218" s="56">
        <v>13</v>
      </c>
      <c r="F218" s="57">
        <v>4.8</v>
      </c>
      <c r="G218" s="55">
        <v>5</v>
      </c>
      <c r="H218" s="50" t="s">
        <v>2470</v>
      </c>
      <c r="I218" s="50"/>
      <c r="J218" s="90">
        <f t="shared" si="37"/>
        <v>697805.29545454541</v>
      </c>
      <c r="K218" s="60" t="s">
        <v>46</v>
      </c>
      <c r="L218" s="58">
        <v>3047619</v>
      </c>
      <c r="N218" s="95">
        <v>159</v>
      </c>
      <c r="O218" s="95"/>
      <c r="P218" s="95">
        <v>40</v>
      </c>
      <c r="Q218" s="112">
        <f t="shared" si="41"/>
        <v>1620779.1954545456</v>
      </c>
      <c r="R218" s="112">
        <f t="shared" si="39"/>
        <v>664935.05454545456</v>
      </c>
      <c r="S218" s="112">
        <f t="shared" si="40"/>
        <v>692640.68181818177</v>
      </c>
      <c r="T218" s="95"/>
      <c r="U218" s="95"/>
      <c r="V218" s="95">
        <v>1</v>
      </c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</row>
    <row r="219" spans="1:67" ht="25.5" hidden="1" x14ac:dyDescent="0.2">
      <c r="A219" s="52" t="s">
        <v>528</v>
      </c>
      <c r="B219" s="53" t="s">
        <v>529</v>
      </c>
      <c r="C219" s="59" t="s">
        <v>530</v>
      </c>
      <c r="D219" s="55">
        <v>220</v>
      </c>
      <c r="E219" s="56">
        <v>13</v>
      </c>
      <c r="F219" s="57">
        <v>4.8</v>
      </c>
      <c r="G219" s="55">
        <v>5</v>
      </c>
      <c r="H219" s="50" t="s">
        <v>2471</v>
      </c>
      <c r="I219" s="50"/>
      <c r="J219" s="90">
        <f t="shared" si="37"/>
        <v>955650.54545454541</v>
      </c>
      <c r="K219" s="60" t="s">
        <v>46</v>
      </c>
      <c r="L219" s="58">
        <v>4585650</v>
      </c>
      <c r="N219" s="95">
        <v>240</v>
      </c>
      <c r="O219" s="95"/>
      <c r="P219" s="95">
        <v>51</v>
      </c>
      <c r="Q219" s="112">
        <f t="shared" si="41"/>
        <v>2438732.0454545454</v>
      </c>
      <c r="R219" s="112">
        <f t="shared" si="39"/>
        <v>1000505.4545454546</v>
      </c>
      <c r="S219" s="112">
        <f t="shared" si="40"/>
        <v>1042193.1818181818</v>
      </c>
      <c r="T219" s="95"/>
      <c r="U219" s="95"/>
      <c r="V219" s="95">
        <v>1</v>
      </c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</row>
    <row r="220" spans="1:67" ht="25.5" hidden="1" x14ac:dyDescent="0.2">
      <c r="A220" s="50"/>
      <c r="B220" s="49" t="s">
        <v>531</v>
      </c>
      <c r="C220" s="47" t="s">
        <v>532</v>
      </c>
      <c r="D220" s="50"/>
      <c r="E220" s="50"/>
      <c r="F220" s="50"/>
      <c r="G220" s="50"/>
      <c r="H220" s="50"/>
      <c r="I220" s="50"/>
      <c r="J220" s="90">
        <f t="shared" si="37"/>
        <v>0</v>
      </c>
      <c r="K220" s="50"/>
      <c r="L220" s="51"/>
      <c r="N220" s="95"/>
      <c r="O220" s="95"/>
      <c r="P220" s="95"/>
      <c r="Q220" s="112" t="str">
        <f t="shared" si="41"/>
        <v/>
      </c>
      <c r="R220" s="112" t="str">
        <f t="shared" si="39"/>
        <v/>
      </c>
      <c r="S220" s="112" t="str">
        <f t="shared" si="40"/>
        <v/>
      </c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</row>
    <row r="221" spans="1:67" ht="25.5" hidden="1" x14ac:dyDescent="0.2">
      <c r="A221" s="52" t="s">
        <v>533</v>
      </c>
      <c r="B221" s="53" t="s">
        <v>534</v>
      </c>
      <c r="C221" s="59" t="s">
        <v>535</v>
      </c>
      <c r="D221" s="55">
        <v>240</v>
      </c>
      <c r="E221" s="56">
        <v>14</v>
      </c>
      <c r="F221" s="57">
        <v>3.8</v>
      </c>
      <c r="G221" s="55">
        <v>5</v>
      </c>
      <c r="H221" s="55">
        <v>108</v>
      </c>
      <c r="I221" s="52" t="s">
        <v>291</v>
      </c>
      <c r="J221" s="90">
        <f t="shared" si="37"/>
        <v>191079</v>
      </c>
      <c r="K221" s="50"/>
      <c r="L221" s="58">
        <v>122906</v>
      </c>
      <c r="N221" s="97">
        <f t="shared" ref="N221:N223" si="42">H221</f>
        <v>108</v>
      </c>
      <c r="O221" s="95"/>
      <c r="P221" s="95"/>
      <c r="Q221" s="112">
        <f t="shared" si="41"/>
        <v>64525.650000000009</v>
      </c>
      <c r="R221" s="112">
        <f t="shared" si="39"/>
        <v>19460.116666666665</v>
      </c>
      <c r="S221" s="112">
        <f t="shared" si="40"/>
        <v>25605.416666666668</v>
      </c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</row>
    <row r="222" spans="1:67" ht="25.5" hidden="1" x14ac:dyDescent="0.2">
      <c r="A222" s="52" t="s">
        <v>536</v>
      </c>
      <c r="B222" s="53" t="s">
        <v>537</v>
      </c>
      <c r="C222" s="59" t="s">
        <v>538</v>
      </c>
      <c r="D222" s="55">
        <v>240</v>
      </c>
      <c r="E222" s="56">
        <v>14</v>
      </c>
      <c r="F222" s="57">
        <v>3.8</v>
      </c>
      <c r="G222" s="55">
        <v>5</v>
      </c>
      <c r="H222" s="55">
        <v>135</v>
      </c>
      <c r="I222" s="52" t="s">
        <v>291</v>
      </c>
      <c r="J222" s="90">
        <f t="shared" si="37"/>
        <v>238848.75</v>
      </c>
      <c r="K222" s="50"/>
      <c r="L222" s="58">
        <v>149734</v>
      </c>
      <c r="N222" s="97">
        <f t="shared" si="42"/>
        <v>135</v>
      </c>
      <c r="O222" s="95"/>
      <c r="P222" s="95"/>
      <c r="Q222" s="112">
        <f t="shared" si="41"/>
        <v>78610.350000000006</v>
      </c>
      <c r="R222" s="112">
        <f t="shared" si="39"/>
        <v>23707.883333333335</v>
      </c>
      <c r="S222" s="112">
        <f t="shared" si="40"/>
        <v>31194.583333333332</v>
      </c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</row>
    <row r="223" spans="1:67" ht="25.5" hidden="1" x14ac:dyDescent="0.2">
      <c r="A223" s="52" t="s">
        <v>539</v>
      </c>
      <c r="B223" s="53" t="s">
        <v>540</v>
      </c>
      <c r="C223" s="59" t="s">
        <v>541</v>
      </c>
      <c r="D223" s="55">
        <v>240</v>
      </c>
      <c r="E223" s="56">
        <v>14</v>
      </c>
      <c r="F223" s="57">
        <v>2.64</v>
      </c>
      <c r="G223" s="55">
        <v>5</v>
      </c>
      <c r="H223" s="55">
        <v>357</v>
      </c>
      <c r="I223" s="52" t="s">
        <v>291</v>
      </c>
      <c r="J223" s="90">
        <f t="shared" si="37"/>
        <v>631622.25</v>
      </c>
      <c r="K223" s="50"/>
      <c r="L223" s="58">
        <v>282270</v>
      </c>
      <c r="N223" s="97">
        <f t="shared" si="42"/>
        <v>357</v>
      </c>
      <c r="O223" s="95"/>
      <c r="P223" s="95"/>
      <c r="Q223" s="112">
        <f t="shared" si="41"/>
        <v>148191.75</v>
      </c>
      <c r="R223" s="112">
        <f t="shared" si="39"/>
        <v>31049.7</v>
      </c>
      <c r="S223" s="112">
        <f t="shared" si="40"/>
        <v>58806.25</v>
      </c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</row>
    <row r="224" spans="1:67" ht="25.5" hidden="1" x14ac:dyDescent="0.2">
      <c r="A224" s="50"/>
      <c r="B224" s="49" t="s">
        <v>542</v>
      </c>
      <c r="C224" s="47" t="s">
        <v>543</v>
      </c>
      <c r="D224" s="50"/>
      <c r="E224" s="50"/>
      <c r="F224" s="50"/>
      <c r="G224" s="50"/>
      <c r="H224" s="50"/>
      <c r="I224" s="50"/>
      <c r="J224" s="90">
        <f t="shared" si="37"/>
        <v>0</v>
      </c>
      <c r="K224" s="50"/>
      <c r="L224" s="51"/>
      <c r="N224" s="95"/>
      <c r="O224" s="95"/>
      <c r="P224" s="95"/>
      <c r="Q224" s="112" t="str">
        <f t="shared" si="41"/>
        <v/>
      </c>
      <c r="R224" s="112" t="str">
        <f t="shared" si="39"/>
        <v/>
      </c>
      <c r="S224" s="112" t="str">
        <f t="shared" si="40"/>
        <v/>
      </c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</row>
    <row r="225" spans="1:67" ht="51" x14ac:dyDescent="0.2">
      <c r="A225" s="52" t="s">
        <v>544</v>
      </c>
      <c r="B225" s="53" t="s">
        <v>545</v>
      </c>
      <c r="C225" s="59" t="s">
        <v>495</v>
      </c>
      <c r="D225" s="55">
        <v>240</v>
      </c>
      <c r="E225" s="56">
        <v>12</v>
      </c>
      <c r="F225" s="57">
        <v>5.9</v>
      </c>
      <c r="G225" s="55">
        <v>6</v>
      </c>
      <c r="H225" s="55">
        <v>37</v>
      </c>
      <c r="I225" s="52" t="s">
        <v>16</v>
      </c>
      <c r="J225" s="90">
        <f t="shared" si="37"/>
        <v>385257.45454545453</v>
      </c>
      <c r="K225" s="60" t="s">
        <v>2665</v>
      </c>
      <c r="L225" s="58">
        <v>2532100</v>
      </c>
      <c r="N225" s="95"/>
      <c r="O225" s="95"/>
      <c r="P225" s="97">
        <f t="shared" ref="P225:P229" si="43">H225</f>
        <v>37</v>
      </c>
      <c r="Q225" s="112">
        <f t="shared" si="41"/>
        <v>1139445</v>
      </c>
      <c r="R225" s="112">
        <f t="shared" si="39"/>
        <v>622474.58333333337</v>
      </c>
      <c r="S225" s="112">
        <f t="shared" si="40"/>
        <v>633025</v>
      </c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>
        <v>1</v>
      </c>
      <c r="AF225" s="95"/>
      <c r="AG225" s="95"/>
      <c r="AH225" s="95" t="s">
        <v>2662</v>
      </c>
      <c r="AI225" s="95">
        <v>1</v>
      </c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</row>
    <row r="226" spans="1:67" ht="51" x14ac:dyDescent="0.2">
      <c r="A226" s="52" t="s">
        <v>546</v>
      </c>
      <c r="B226" s="53" t="s">
        <v>547</v>
      </c>
      <c r="C226" s="59" t="s">
        <v>498</v>
      </c>
      <c r="D226" s="55">
        <v>240</v>
      </c>
      <c r="E226" s="56">
        <v>12</v>
      </c>
      <c r="F226" s="57">
        <v>5.9</v>
      </c>
      <c r="G226" s="55">
        <v>6</v>
      </c>
      <c r="H226" s="55">
        <v>42</v>
      </c>
      <c r="I226" s="52" t="s">
        <v>16</v>
      </c>
      <c r="J226" s="90">
        <f t="shared" si="37"/>
        <v>437319.27272727271</v>
      </c>
      <c r="K226" s="60" t="s">
        <v>2665</v>
      </c>
      <c r="L226" s="58">
        <v>2891261</v>
      </c>
      <c r="N226" s="95"/>
      <c r="O226" s="95"/>
      <c r="P226" s="97">
        <f t="shared" si="43"/>
        <v>42</v>
      </c>
      <c r="Q226" s="112">
        <f t="shared" si="41"/>
        <v>1301067.45</v>
      </c>
      <c r="R226" s="112">
        <f t="shared" si="39"/>
        <v>710768.32916666672</v>
      </c>
      <c r="S226" s="112">
        <f t="shared" si="40"/>
        <v>722815.25</v>
      </c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>
        <v>1</v>
      </c>
      <c r="AF226" s="95"/>
      <c r="AG226" s="95"/>
      <c r="AH226" s="95" t="s">
        <v>2662</v>
      </c>
      <c r="AI226" s="95">
        <v>1</v>
      </c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</row>
    <row r="227" spans="1:67" ht="51" x14ac:dyDescent="0.2">
      <c r="A227" s="52" t="s">
        <v>548</v>
      </c>
      <c r="B227" s="53" t="s">
        <v>549</v>
      </c>
      <c r="C227" s="59" t="s">
        <v>515</v>
      </c>
      <c r="D227" s="55">
        <v>240</v>
      </c>
      <c r="E227" s="56">
        <v>12</v>
      </c>
      <c r="F227" s="57">
        <v>5.9</v>
      </c>
      <c r="G227" s="55">
        <v>6</v>
      </c>
      <c r="H227" s="55">
        <v>47</v>
      </c>
      <c r="I227" s="52" t="s">
        <v>16</v>
      </c>
      <c r="J227" s="90">
        <f t="shared" si="37"/>
        <v>489381.09090909088</v>
      </c>
      <c r="K227" s="60" t="s">
        <v>2665</v>
      </c>
      <c r="L227" s="58">
        <v>2994676</v>
      </c>
      <c r="N227" s="95"/>
      <c r="O227" s="95"/>
      <c r="P227" s="97">
        <f t="shared" si="43"/>
        <v>47</v>
      </c>
      <c r="Q227" s="112">
        <f t="shared" si="41"/>
        <v>1347604.2</v>
      </c>
      <c r="R227" s="112">
        <f t="shared" si="39"/>
        <v>736191.18333333335</v>
      </c>
      <c r="S227" s="112">
        <f t="shared" si="40"/>
        <v>748669</v>
      </c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>
        <v>1</v>
      </c>
      <c r="AF227" s="95"/>
      <c r="AG227" s="95"/>
      <c r="AH227" s="95" t="s">
        <v>2662</v>
      </c>
      <c r="AI227" s="95">
        <v>1</v>
      </c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</row>
    <row r="228" spans="1:67" ht="51" x14ac:dyDescent="0.2">
      <c r="A228" s="52" t="s">
        <v>550</v>
      </c>
      <c r="B228" s="53" t="s">
        <v>551</v>
      </c>
      <c r="C228" s="59" t="s">
        <v>403</v>
      </c>
      <c r="D228" s="55">
        <v>240</v>
      </c>
      <c r="E228" s="56">
        <v>12</v>
      </c>
      <c r="F228" s="57">
        <v>5.9</v>
      </c>
      <c r="G228" s="55">
        <v>6</v>
      </c>
      <c r="H228" s="55">
        <v>52</v>
      </c>
      <c r="I228" s="52" t="s">
        <v>16</v>
      </c>
      <c r="J228" s="90">
        <f t="shared" si="37"/>
        <v>541442.90909090906</v>
      </c>
      <c r="K228" s="60" t="s">
        <v>2665</v>
      </c>
      <c r="L228" s="58">
        <v>3049364</v>
      </c>
      <c r="N228" s="95"/>
      <c r="O228" s="95"/>
      <c r="P228" s="97">
        <f t="shared" si="43"/>
        <v>52</v>
      </c>
      <c r="Q228" s="112">
        <f t="shared" si="41"/>
        <v>1372213.8</v>
      </c>
      <c r="R228" s="112">
        <f t="shared" si="39"/>
        <v>749635.31666666665</v>
      </c>
      <c r="S228" s="112">
        <f t="shared" si="40"/>
        <v>762341</v>
      </c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>
        <v>1</v>
      </c>
      <c r="AF228" s="95"/>
      <c r="AG228" s="95"/>
      <c r="AH228" s="95" t="s">
        <v>2662</v>
      </c>
      <c r="AI228" s="95">
        <v>1</v>
      </c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</row>
    <row r="229" spans="1:67" ht="51" x14ac:dyDescent="0.2">
      <c r="A229" s="52" t="s">
        <v>552</v>
      </c>
      <c r="B229" s="53" t="s">
        <v>553</v>
      </c>
      <c r="C229" s="59" t="s">
        <v>503</v>
      </c>
      <c r="D229" s="55">
        <v>240</v>
      </c>
      <c r="E229" s="56">
        <v>12</v>
      </c>
      <c r="F229" s="57">
        <v>5.9</v>
      </c>
      <c r="G229" s="55">
        <v>6</v>
      </c>
      <c r="H229" s="55">
        <v>58</v>
      </c>
      <c r="I229" s="52" t="s">
        <v>16</v>
      </c>
      <c r="J229" s="90">
        <f t="shared" si="37"/>
        <v>603917.09090909094</v>
      </c>
      <c r="K229" s="60" t="s">
        <v>2665</v>
      </c>
      <c r="L229" s="58">
        <v>3765940</v>
      </c>
      <c r="N229" s="95"/>
      <c r="O229" s="95"/>
      <c r="P229" s="97">
        <f t="shared" si="43"/>
        <v>58</v>
      </c>
      <c r="Q229" s="112">
        <f t="shared" si="41"/>
        <v>1694673</v>
      </c>
      <c r="R229" s="112">
        <f t="shared" si="39"/>
        <v>925793.58333333337</v>
      </c>
      <c r="S229" s="112">
        <f t="shared" si="40"/>
        <v>941485</v>
      </c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>
        <v>1</v>
      </c>
      <c r="AF229" s="95"/>
      <c r="AG229" s="95"/>
      <c r="AH229" s="95" t="s">
        <v>2662</v>
      </c>
      <c r="AI229" s="95">
        <v>1</v>
      </c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</row>
    <row r="230" spans="1:67" ht="25.5" hidden="1" x14ac:dyDescent="0.2">
      <c r="A230" s="50"/>
      <c r="B230" s="49" t="s">
        <v>554</v>
      </c>
      <c r="C230" s="47" t="s">
        <v>555</v>
      </c>
      <c r="D230" s="50"/>
      <c r="E230" s="50"/>
      <c r="F230" s="50"/>
      <c r="G230" s="50"/>
      <c r="H230" s="50"/>
      <c r="I230" s="50"/>
      <c r="J230" s="90">
        <f t="shared" si="37"/>
        <v>0</v>
      </c>
      <c r="K230" s="50"/>
      <c r="L230" s="51"/>
      <c r="N230" s="95"/>
      <c r="O230" s="95"/>
      <c r="P230" s="95"/>
      <c r="Q230" s="112" t="str">
        <f t="shared" si="41"/>
        <v/>
      </c>
      <c r="R230" s="112" t="str">
        <f t="shared" si="39"/>
        <v/>
      </c>
      <c r="S230" s="112" t="str">
        <f t="shared" si="40"/>
        <v/>
      </c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</row>
    <row r="231" spans="1:67" ht="51" x14ac:dyDescent="0.2">
      <c r="A231" s="67" t="s">
        <v>556</v>
      </c>
      <c r="B231" s="68" t="s">
        <v>557</v>
      </c>
      <c r="C231" s="69" t="s">
        <v>558</v>
      </c>
      <c r="D231" s="70">
        <v>240</v>
      </c>
      <c r="E231" s="71">
        <v>11</v>
      </c>
      <c r="F231" s="72">
        <v>4.5999999999999996</v>
      </c>
      <c r="G231" s="70">
        <v>6</v>
      </c>
      <c r="H231" s="70">
        <v>162</v>
      </c>
      <c r="I231" s="67" t="s">
        <v>16</v>
      </c>
      <c r="J231" s="90">
        <f t="shared" si="37"/>
        <v>1686802.9090909089</v>
      </c>
      <c r="K231" s="60" t="s">
        <v>2666</v>
      </c>
      <c r="L231" s="73">
        <v>9816850</v>
      </c>
      <c r="N231" s="95"/>
      <c r="O231" s="95"/>
      <c r="P231" s="97">
        <f>H231</f>
        <v>162</v>
      </c>
      <c r="Q231" s="112">
        <f t="shared" si="41"/>
        <v>4049450.625</v>
      </c>
      <c r="R231" s="112">
        <f t="shared" si="39"/>
        <v>1881562.9166666667</v>
      </c>
      <c r="S231" s="112">
        <f t="shared" si="40"/>
        <v>2454212.5</v>
      </c>
      <c r="T231" s="95"/>
      <c r="U231" s="95"/>
      <c r="V231" s="95"/>
      <c r="W231" s="95"/>
      <c r="X231" s="95"/>
      <c r="Y231" s="95"/>
      <c r="Z231" s="95"/>
      <c r="AA231" s="95"/>
      <c r="AB231" s="95"/>
      <c r="AC231" s="95">
        <v>1</v>
      </c>
      <c r="AD231" s="95"/>
      <c r="AE231" s="95">
        <v>1</v>
      </c>
      <c r="AF231" s="95"/>
      <c r="AG231" s="95"/>
      <c r="AH231" s="95" t="s">
        <v>2664</v>
      </c>
      <c r="AI231" s="95">
        <v>1</v>
      </c>
      <c r="AJ231" s="95">
        <v>1</v>
      </c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</row>
    <row r="232" spans="1:67" ht="25.5" hidden="1" x14ac:dyDescent="0.2">
      <c r="A232" s="50"/>
      <c r="B232" s="49" t="s">
        <v>559</v>
      </c>
      <c r="C232" s="47" t="s">
        <v>560</v>
      </c>
      <c r="D232" s="50"/>
      <c r="E232" s="50"/>
      <c r="F232" s="50"/>
      <c r="G232" s="50"/>
      <c r="H232" s="50"/>
      <c r="I232" s="50"/>
      <c r="J232" s="90">
        <f t="shared" si="37"/>
        <v>0</v>
      </c>
      <c r="K232" s="50"/>
      <c r="L232" s="51"/>
      <c r="N232" s="95"/>
      <c r="O232" s="95"/>
      <c r="P232" s="95"/>
      <c r="Q232" s="112" t="str">
        <f t="shared" si="41"/>
        <v/>
      </c>
      <c r="R232" s="112" t="str">
        <f t="shared" si="39"/>
        <v/>
      </c>
      <c r="S232" s="112" t="str">
        <f t="shared" si="40"/>
        <v/>
      </c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</row>
    <row r="233" spans="1:67" ht="25.5" hidden="1" x14ac:dyDescent="0.2">
      <c r="A233" s="52" t="s">
        <v>561</v>
      </c>
      <c r="B233" s="53" t="s">
        <v>562</v>
      </c>
      <c r="C233" s="59" t="s">
        <v>266</v>
      </c>
      <c r="D233" s="55">
        <v>210</v>
      </c>
      <c r="E233" s="56">
        <v>17</v>
      </c>
      <c r="F233" s="57">
        <v>4</v>
      </c>
      <c r="G233" s="55">
        <v>5</v>
      </c>
      <c r="H233" s="55">
        <v>38</v>
      </c>
      <c r="I233" s="52" t="s">
        <v>291</v>
      </c>
      <c r="J233" s="90">
        <f t="shared" si="37"/>
        <v>67231.5</v>
      </c>
      <c r="K233" s="60" t="s">
        <v>17</v>
      </c>
      <c r="L233" s="58">
        <v>138727</v>
      </c>
      <c r="N233" s="97">
        <f t="shared" ref="N233:N239" si="44">H233</f>
        <v>38</v>
      </c>
      <c r="O233" s="95"/>
      <c r="P233" s="95"/>
      <c r="Q233" s="112">
        <f t="shared" si="41"/>
        <v>101072.52857142857</v>
      </c>
      <c r="R233" s="112">
        <f t="shared" si="39"/>
        <v>26424.190476190477</v>
      </c>
      <c r="S233" s="112">
        <f t="shared" si="40"/>
        <v>33030.238095238092</v>
      </c>
      <c r="T233" s="95"/>
      <c r="U233" s="95">
        <v>1</v>
      </c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</row>
    <row r="234" spans="1:67" ht="25.5" hidden="1" x14ac:dyDescent="0.2">
      <c r="A234" s="52" t="s">
        <v>563</v>
      </c>
      <c r="B234" s="53" t="s">
        <v>564</v>
      </c>
      <c r="C234" s="59" t="s">
        <v>239</v>
      </c>
      <c r="D234" s="55">
        <v>210</v>
      </c>
      <c r="E234" s="56">
        <v>17</v>
      </c>
      <c r="F234" s="57">
        <v>4</v>
      </c>
      <c r="G234" s="55">
        <v>5</v>
      </c>
      <c r="H234" s="55">
        <v>53</v>
      </c>
      <c r="I234" s="52" t="s">
        <v>291</v>
      </c>
      <c r="J234" s="90">
        <f t="shared" si="37"/>
        <v>93770.25</v>
      </c>
      <c r="K234" s="60" t="s">
        <v>17</v>
      </c>
      <c r="L234" s="58">
        <v>188256</v>
      </c>
      <c r="N234" s="97">
        <f t="shared" si="44"/>
        <v>53</v>
      </c>
      <c r="O234" s="95"/>
      <c r="P234" s="95"/>
      <c r="Q234" s="112">
        <f t="shared" si="41"/>
        <v>137157.94285714289</v>
      </c>
      <c r="R234" s="112">
        <f t="shared" si="39"/>
        <v>35858.285714285717</v>
      </c>
      <c r="S234" s="112">
        <f t="shared" si="40"/>
        <v>44822.857142857145</v>
      </c>
      <c r="T234" s="95"/>
      <c r="U234" s="95">
        <v>1</v>
      </c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</row>
    <row r="235" spans="1:67" ht="25.5" hidden="1" x14ac:dyDescent="0.2">
      <c r="A235" s="52" t="s">
        <v>565</v>
      </c>
      <c r="B235" s="53" t="s">
        <v>566</v>
      </c>
      <c r="C235" s="59" t="s">
        <v>280</v>
      </c>
      <c r="D235" s="55">
        <v>210</v>
      </c>
      <c r="E235" s="56">
        <v>17</v>
      </c>
      <c r="F235" s="57">
        <v>4</v>
      </c>
      <c r="G235" s="55">
        <v>5</v>
      </c>
      <c r="H235" s="55">
        <v>75</v>
      </c>
      <c r="I235" s="52" t="s">
        <v>291</v>
      </c>
      <c r="J235" s="90">
        <f t="shared" si="37"/>
        <v>132693.75</v>
      </c>
      <c r="K235" s="60" t="s">
        <v>17</v>
      </c>
      <c r="L235" s="58">
        <v>213021</v>
      </c>
      <c r="N235" s="97">
        <f t="shared" si="44"/>
        <v>75</v>
      </c>
      <c r="O235" s="95"/>
      <c r="P235" s="95"/>
      <c r="Q235" s="112">
        <f t="shared" si="41"/>
        <v>155201.01428571431</v>
      </c>
      <c r="R235" s="112">
        <f t="shared" si="39"/>
        <v>40575.428571428572</v>
      </c>
      <c r="S235" s="112">
        <f t="shared" si="40"/>
        <v>50719.285714285717</v>
      </c>
      <c r="T235" s="95"/>
      <c r="U235" s="95">
        <v>1</v>
      </c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</row>
    <row r="236" spans="1:67" ht="25.5" hidden="1" x14ac:dyDescent="0.2">
      <c r="A236" s="52" t="s">
        <v>567</v>
      </c>
      <c r="B236" s="53" t="s">
        <v>568</v>
      </c>
      <c r="C236" s="59" t="s">
        <v>427</v>
      </c>
      <c r="D236" s="55">
        <v>210</v>
      </c>
      <c r="E236" s="56">
        <v>17</v>
      </c>
      <c r="F236" s="57">
        <v>4</v>
      </c>
      <c r="G236" s="55">
        <v>5</v>
      </c>
      <c r="H236" s="55">
        <v>84</v>
      </c>
      <c r="I236" s="52" t="s">
        <v>291</v>
      </c>
      <c r="J236" s="90">
        <f t="shared" si="37"/>
        <v>148617</v>
      </c>
      <c r="K236" s="60" t="s">
        <v>17</v>
      </c>
      <c r="L236" s="58">
        <v>237786</v>
      </c>
      <c r="N236" s="97">
        <f t="shared" si="44"/>
        <v>84</v>
      </c>
      <c r="O236" s="95"/>
      <c r="P236" s="95"/>
      <c r="Q236" s="112">
        <f t="shared" si="41"/>
        <v>173244.08571428573</v>
      </c>
      <c r="R236" s="112">
        <f t="shared" si="39"/>
        <v>45292.571428571428</v>
      </c>
      <c r="S236" s="112">
        <f t="shared" si="40"/>
        <v>56615.714285714283</v>
      </c>
      <c r="T236" s="95"/>
      <c r="U236" s="95">
        <v>1</v>
      </c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</row>
    <row r="237" spans="1:67" ht="25.5" hidden="1" x14ac:dyDescent="0.2">
      <c r="A237" s="52" t="s">
        <v>569</v>
      </c>
      <c r="B237" s="53" t="s">
        <v>570</v>
      </c>
      <c r="C237" s="47" t="s">
        <v>571</v>
      </c>
      <c r="D237" s="55">
        <v>180</v>
      </c>
      <c r="E237" s="56">
        <v>22</v>
      </c>
      <c r="F237" s="57">
        <v>3.96</v>
      </c>
      <c r="G237" s="55">
        <v>5</v>
      </c>
      <c r="H237" s="55">
        <v>756</v>
      </c>
      <c r="I237" s="52" t="s">
        <v>291</v>
      </c>
      <c r="J237" s="90">
        <f t="shared" si="37"/>
        <v>1337553</v>
      </c>
      <c r="K237" s="60" t="s">
        <v>572</v>
      </c>
      <c r="L237" s="58">
        <v>6642900</v>
      </c>
      <c r="N237" s="97">
        <f t="shared" si="44"/>
        <v>756</v>
      </c>
      <c r="O237" s="95"/>
      <c r="P237" s="95"/>
      <c r="Q237" s="112">
        <f t="shared" si="41"/>
        <v>7307190</v>
      </c>
      <c r="R237" s="112">
        <f t="shared" si="39"/>
        <v>1461437.9999999998</v>
      </c>
      <c r="S237" s="112">
        <f t="shared" si="40"/>
        <v>1845250</v>
      </c>
      <c r="T237" s="95">
        <v>1</v>
      </c>
      <c r="U237" s="95">
        <v>1</v>
      </c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</row>
    <row r="238" spans="1:67" ht="25.5" hidden="1" x14ac:dyDescent="0.2">
      <c r="A238" s="52" t="s">
        <v>573</v>
      </c>
      <c r="B238" s="53" t="s">
        <v>574</v>
      </c>
      <c r="C238" s="47" t="s">
        <v>575</v>
      </c>
      <c r="D238" s="55">
        <v>240</v>
      </c>
      <c r="E238" s="56">
        <v>15</v>
      </c>
      <c r="F238" s="57">
        <v>2.6</v>
      </c>
      <c r="G238" s="55">
        <v>5</v>
      </c>
      <c r="H238" s="55">
        <v>138</v>
      </c>
      <c r="I238" s="52" t="s">
        <v>291</v>
      </c>
      <c r="J238" s="90">
        <f t="shared" si="37"/>
        <v>244156.5</v>
      </c>
      <c r="K238" s="60" t="s">
        <v>17</v>
      </c>
      <c r="L238" s="58">
        <v>671738</v>
      </c>
      <c r="N238" s="97">
        <f t="shared" si="44"/>
        <v>138</v>
      </c>
      <c r="O238" s="95"/>
      <c r="P238" s="95"/>
      <c r="Q238" s="112">
        <f t="shared" si="41"/>
        <v>377852.625</v>
      </c>
      <c r="R238" s="112">
        <f t="shared" si="39"/>
        <v>72771.616666666669</v>
      </c>
      <c r="S238" s="112">
        <f t="shared" si="40"/>
        <v>139945.41666666666</v>
      </c>
      <c r="T238" s="95"/>
      <c r="U238" s="95">
        <v>1</v>
      </c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</row>
    <row r="239" spans="1:67" s="40" customFormat="1" ht="25.5" hidden="1" x14ac:dyDescent="0.2">
      <c r="A239" s="60" t="s">
        <v>576</v>
      </c>
      <c r="B239" s="61" t="s">
        <v>577</v>
      </c>
      <c r="C239" s="74" t="s">
        <v>578</v>
      </c>
      <c r="D239" s="63">
        <v>240</v>
      </c>
      <c r="E239" s="64">
        <v>15</v>
      </c>
      <c r="F239" s="65">
        <v>2.6</v>
      </c>
      <c r="G239" s="63">
        <v>5</v>
      </c>
      <c r="H239" s="63">
        <v>25</v>
      </c>
      <c r="I239" s="60" t="s">
        <v>291</v>
      </c>
      <c r="J239" s="90">
        <f t="shared" si="37"/>
        <v>44231.25</v>
      </c>
      <c r="K239" s="60" t="s">
        <v>17</v>
      </c>
      <c r="L239" s="66">
        <v>132000</v>
      </c>
      <c r="M239" s="40" t="s">
        <v>2444</v>
      </c>
      <c r="N239" s="97">
        <f t="shared" si="44"/>
        <v>25</v>
      </c>
      <c r="O239" s="98"/>
      <c r="P239" s="98"/>
      <c r="Q239" s="112">
        <f t="shared" si="41"/>
        <v>74250</v>
      </c>
      <c r="R239" s="112">
        <f t="shared" si="39"/>
        <v>14300.000000000002</v>
      </c>
      <c r="S239" s="112">
        <f t="shared" si="40"/>
        <v>27500</v>
      </c>
      <c r="T239" s="98"/>
      <c r="U239" s="95">
        <v>1</v>
      </c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8"/>
      <c r="BI239" s="98"/>
      <c r="BJ239" s="98"/>
      <c r="BK239" s="98"/>
      <c r="BL239" s="98"/>
      <c r="BM239" s="98"/>
      <c r="BN239" s="98"/>
      <c r="BO239" s="98"/>
    </row>
    <row r="240" spans="1:67" ht="25.5" hidden="1" x14ac:dyDescent="0.2">
      <c r="A240" s="52" t="s">
        <v>579</v>
      </c>
      <c r="B240" s="53" t="s">
        <v>580</v>
      </c>
      <c r="C240" s="47" t="s">
        <v>581</v>
      </c>
      <c r="D240" s="55">
        <v>230</v>
      </c>
      <c r="E240" s="56">
        <v>12</v>
      </c>
      <c r="F240" s="57">
        <v>3.1</v>
      </c>
      <c r="G240" s="55">
        <v>5</v>
      </c>
      <c r="H240" s="55">
        <v>48</v>
      </c>
      <c r="I240" s="52" t="s">
        <v>16</v>
      </c>
      <c r="J240" s="90">
        <f t="shared" si="37"/>
        <v>499793.45454545453</v>
      </c>
      <c r="K240" s="60" t="s">
        <v>17</v>
      </c>
      <c r="L240" s="58">
        <v>1099500</v>
      </c>
      <c r="N240" s="95"/>
      <c r="O240" s="95"/>
      <c r="P240" s="97">
        <f>H240</f>
        <v>48</v>
      </c>
      <c r="Q240" s="112">
        <f t="shared" si="41"/>
        <v>516286.95652173914</v>
      </c>
      <c r="R240" s="112">
        <f t="shared" si="39"/>
        <v>148193.47826086957</v>
      </c>
      <c r="S240" s="112">
        <f t="shared" si="40"/>
        <v>239021.73913043478</v>
      </c>
      <c r="T240" s="95"/>
      <c r="U240" s="95">
        <v>1</v>
      </c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</row>
    <row r="241" spans="1:67" ht="25.5" hidden="1" x14ac:dyDescent="0.2">
      <c r="A241" s="50"/>
      <c r="B241" s="49" t="s">
        <v>582</v>
      </c>
      <c r="C241" s="47" t="s">
        <v>583</v>
      </c>
      <c r="D241" s="50"/>
      <c r="E241" s="50"/>
      <c r="F241" s="50"/>
      <c r="G241" s="50"/>
      <c r="H241" s="50"/>
      <c r="I241" s="50"/>
      <c r="J241" s="90">
        <f t="shared" si="37"/>
        <v>0</v>
      </c>
      <c r="K241" s="50"/>
      <c r="L241" s="51"/>
      <c r="N241" s="95"/>
      <c r="O241" s="95"/>
      <c r="P241" s="95"/>
      <c r="Q241" s="112" t="str">
        <f t="shared" si="41"/>
        <v/>
      </c>
      <c r="R241" s="112" t="str">
        <f t="shared" si="39"/>
        <v/>
      </c>
      <c r="S241" s="112" t="str">
        <f t="shared" si="40"/>
        <v/>
      </c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</row>
    <row r="242" spans="1:67" ht="25.5" hidden="1" x14ac:dyDescent="0.2">
      <c r="A242" s="52" t="s">
        <v>584</v>
      </c>
      <c r="B242" s="53" t="s">
        <v>585</v>
      </c>
      <c r="C242" s="59" t="s">
        <v>586</v>
      </c>
      <c r="D242" s="55">
        <v>260</v>
      </c>
      <c r="E242" s="56">
        <v>13</v>
      </c>
      <c r="F242" s="57">
        <v>8.1999999999999993</v>
      </c>
      <c r="G242" s="55">
        <v>5</v>
      </c>
      <c r="H242" s="55">
        <v>52</v>
      </c>
      <c r="I242" s="52" t="s">
        <v>16</v>
      </c>
      <c r="J242" s="90">
        <f t="shared" si="37"/>
        <v>541442.90909090906</v>
      </c>
      <c r="K242" s="60" t="s">
        <v>96</v>
      </c>
      <c r="L242" s="58">
        <v>3934467</v>
      </c>
      <c r="N242" s="95"/>
      <c r="O242" s="95"/>
      <c r="P242" s="97">
        <f t="shared" ref="P242:P245" si="45">H242</f>
        <v>52</v>
      </c>
      <c r="Q242" s="112">
        <f t="shared" si="41"/>
        <v>1770510.15</v>
      </c>
      <c r="R242" s="112">
        <f t="shared" si="39"/>
        <v>1240870.3615384614</v>
      </c>
      <c r="S242" s="112">
        <f t="shared" si="40"/>
        <v>756628.26923076925</v>
      </c>
      <c r="T242" s="95"/>
      <c r="U242" s="95"/>
      <c r="V242" s="95"/>
      <c r="W242" s="95">
        <v>1</v>
      </c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</row>
    <row r="243" spans="1:67" ht="25.5" hidden="1" x14ac:dyDescent="0.2">
      <c r="A243" s="52" t="s">
        <v>587</v>
      </c>
      <c r="B243" s="53" t="s">
        <v>588</v>
      </c>
      <c r="C243" s="59" t="s">
        <v>589</v>
      </c>
      <c r="D243" s="55">
        <v>260</v>
      </c>
      <c r="E243" s="56">
        <v>13</v>
      </c>
      <c r="F243" s="57">
        <v>8.1999999999999993</v>
      </c>
      <c r="G243" s="55">
        <v>5</v>
      </c>
      <c r="H243" s="55">
        <v>68</v>
      </c>
      <c r="I243" s="52" t="s">
        <v>16</v>
      </c>
      <c r="J243" s="90">
        <f t="shared" si="37"/>
        <v>708040.72727272729</v>
      </c>
      <c r="K243" s="60" t="s">
        <v>96</v>
      </c>
      <c r="L243" s="58">
        <v>4514371</v>
      </c>
      <c r="N243" s="95"/>
      <c r="O243" s="95"/>
      <c r="P243" s="97">
        <f t="shared" si="45"/>
        <v>68</v>
      </c>
      <c r="Q243" s="112">
        <f t="shared" si="41"/>
        <v>2031466.95</v>
      </c>
      <c r="R243" s="112">
        <f t="shared" si="39"/>
        <v>1423763.1615384612</v>
      </c>
      <c r="S243" s="112">
        <f t="shared" si="40"/>
        <v>868148.26923076925</v>
      </c>
      <c r="T243" s="95"/>
      <c r="U243" s="95"/>
      <c r="V243" s="95"/>
      <c r="W243" s="95">
        <v>1</v>
      </c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</row>
    <row r="244" spans="1:67" ht="25.5" hidden="1" x14ac:dyDescent="0.2">
      <c r="A244" s="52" t="s">
        <v>590</v>
      </c>
      <c r="B244" s="53" t="s">
        <v>591</v>
      </c>
      <c r="C244" s="59" t="s">
        <v>592</v>
      </c>
      <c r="D244" s="55">
        <v>260</v>
      </c>
      <c r="E244" s="56">
        <v>13</v>
      </c>
      <c r="F244" s="57">
        <v>8.1999999999999993</v>
      </c>
      <c r="G244" s="55">
        <v>5</v>
      </c>
      <c r="H244" s="55">
        <v>96</v>
      </c>
      <c r="I244" s="52" t="s">
        <v>16</v>
      </c>
      <c r="J244" s="90">
        <f t="shared" si="37"/>
        <v>999586.90909090906</v>
      </c>
      <c r="K244" s="60" t="s">
        <v>96</v>
      </c>
      <c r="L244" s="58">
        <v>11608382</v>
      </c>
      <c r="N244" s="95"/>
      <c r="O244" s="95"/>
      <c r="P244" s="97">
        <f t="shared" si="45"/>
        <v>96</v>
      </c>
      <c r="Q244" s="112">
        <f t="shared" si="41"/>
        <v>5223771.9000000004</v>
      </c>
      <c r="R244" s="112">
        <f t="shared" si="39"/>
        <v>3661105.0923076919</v>
      </c>
      <c r="S244" s="112">
        <f t="shared" si="40"/>
        <v>2232381.153846154</v>
      </c>
      <c r="T244" s="95"/>
      <c r="U244" s="95"/>
      <c r="V244" s="95"/>
      <c r="W244" s="95">
        <v>1</v>
      </c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</row>
    <row r="245" spans="1:67" ht="25.5" hidden="1" x14ac:dyDescent="0.2">
      <c r="A245" s="52" t="s">
        <v>593</v>
      </c>
      <c r="B245" s="53" t="s">
        <v>594</v>
      </c>
      <c r="C245" s="59" t="s">
        <v>595</v>
      </c>
      <c r="D245" s="55">
        <v>260</v>
      </c>
      <c r="E245" s="56">
        <v>13</v>
      </c>
      <c r="F245" s="57">
        <v>6.5</v>
      </c>
      <c r="G245" s="55">
        <v>5</v>
      </c>
      <c r="H245" s="55">
        <v>137</v>
      </c>
      <c r="I245" s="52" t="s">
        <v>16</v>
      </c>
      <c r="J245" s="90">
        <f t="shared" si="37"/>
        <v>1426493.8181818181</v>
      </c>
      <c r="K245" s="60" t="s">
        <v>96</v>
      </c>
      <c r="L245" s="58">
        <v>14865951</v>
      </c>
      <c r="N245" s="95"/>
      <c r="O245" s="95"/>
      <c r="P245" s="97">
        <f t="shared" si="45"/>
        <v>137</v>
      </c>
      <c r="Q245" s="112">
        <f t="shared" si="41"/>
        <v>6689677.9500000002</v>
      </c>
      <c r="R245" s="112">
        <f t="shared" si="39"/>
        <v>3716487.75</v>
      </c>
      <c r="S245" s="112">
        <f t="shared" si="40"/>
        <v>2858836.730769231</v>
      </c>
      <c r="T245" s="95"/>
      <c r="U245" s="95"/>
      <c r="V245" s="95"/>
      <c r="W245" s="95">
        <v>1</v>
      </c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</row>
    <row r="246" spans="1:67" ht="25.5" hidden="1" x14ac:dyDescent="0.2">
      <c r="A246" s="52" t="s">
        <v>596</v>
      </c>
      <c r="B246" s="53" t="s">
        <v>597</v>
      </c>
      <c r="C246" s="59" t="s">
        <v>598</v>
      </c>
      <c r="D246" s="55">
        <v>260</v>
      </c>
      <c r="E246" s="56">
        <v>13</v>
      </c>
      <c r="F246" s="57">
        <v>5.8</v>
      </c>
      <c r="G246" s="55">
        <v>5</v>
      </c>
      <c r="H246" s="50"/>
      <c r="I246" s="50"/>
      <c r="J246" s="90">
        <f t="shared" si="37"/>
        <v>0</v>
      </c>
      <c r="K246" s="50"/>
      <c r="L246" s="58">
        <v>565686</v>
      </c>
      <c r="N246" s="95"/>
      <c r="O246" s="95"/>
      <c r="P246" s="95"/>
      <c r="Q246" s="112">
        <f t="shared" si="41"/>
        <v>254558.7</v>
      </c>
      <c r="R246" s="112">
        <f t="shared" si="39"/>
        <v>126191.4923076923</v>
      </c>
      <c r="S246" s="112">
        <f t="shared" si="40"/>
        <v>108785.76923076923</v>
      </c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</row>
    <row r="247" spans="1:67" ht="25.5" hidden="1" x14ac:dyDescent="0.2">
      <c r="A247" s="52" t="s">
        <v>599</v>
      </c>
      <c r="B247" s="49" t="s">
        <v>600</v>
      </c>
      <c r="C247" s="47" t="s">
        <v>601</v>
      </c>
      <c r="D247" s="55">
        <v>260</v>
      </c>
      <c r="E247" s="56">
        <v>13</v>
      </c>
      <c r="F247" s="57">
        <v>6.5</v>
      </c>
      <c r="G247" s="55">
        <v>5</v>
      </c>
      <c r="H247" s="52" t="s">
        <v>602</v>
      </c>
      <c r="I247" s="52"/>
      <c r="J247" s="90">
        <f t="shared" si="37"/>
        <v>635737.38636363635</v>
      </c>
      <c r="K247" s="60" t="s">
        <v>96</v>
      </c>
      <c r="L247" s="58">
        <v>4600000</v>
      </c>
      <c r="N247" s="95">
        <v>171</v>
      </c>
      <c r="O247" s="95"/>
      <c r="P247" s="95">
        <v>32</v>
      </c>
      <c r="Q247" s="112">
        <f t="shared" si="41"/>
        <v>2070000</v>
      </c>
      <c r="R247" s="112">
        <f t="shared" si="39"/>
        <v>1150000</v>
      </c>
      <c r="S247" s="112">
        <f t="shared" si="40"/>
        <v>884615.38461538462</v>
      </c>
      <c r="T247" s="95"/>
      <c r="U247" s="95"/>
      <c r="V247" s="95"/>
      <c r="W247" s="95">
        <v>1</v>
      </c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</row>
    <row r="248" spans="1:67" ht="25.5" hidden="1" x14ac:dyDescent="0.2">
      <c r="A248" s="50"/>
      <c r="B248" s="49" t="s">
        <v>603</v>
      </c>
      <c r="C248" s="47" t="s">
        <v>604</v>
      </c>
      <c r="D248" s="50"/>
      <c r="E248" s="50"/>
      <c r="F248" s="50"/>
      <c r="G248" s="50"/>
      <c r="H248" s="50"/>
      <c r="I248" s="50"/>
      <c r="J248" s="90">
        <f t="shared" si="37"/>
        <v>0</v>
      </c>
      <c r="K248" s="50"/>
      <c r="L248" s="51"/>
      <c r="N248" s="95"/>
      <c r="O248" s="95"/>
      <c r="P248" s="95"/>
      <c r="Q248" s="112" t="str">
        <f t="shared" si="41"/>
        <v/>
      </c>
      <c r="R248" s="112" t="str">
        <f t="shared" si="39"/>
        <v/>
      </c>
      <c r="S248" s="112" t="str">
        <f t="shared" si="40"/>
        <v/>
      </c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</row>
    <row r="249" spans="1:67" ht="25.5" hidden="1" x14ac:dyDescent="0.2">
      <c r="A249" s="52" t="s">
        <v>605</v>
      </c>
      <c r="B249" s="53" t="s">
        <v>606</v>
      </c>
      <c r="C249" s="59" t="s">
        <v>607</v>
      </c>
      <c r="D249" s="55">
        <v>260</v>
      </c>
      <c r="E249" s="56">
        <v>13</v>
      </c>
      <c r="F249" s="57">
        <v>6.5</v>
      </c>
      <c r="G249" s="55">
        <v>5</v>
      </c>
      <c r="H249" s="52" t="s">
        <v>608</v>
      </c>
      <c r="I249" s="52"/>
      <c r="J249" s="90">
        <f t="shared" si="37"/>
        <v>670309.84090909082</v>
      </c>
      <c r="K249" s="60" t="s">
        <v>96</v>
      </c>
      <c r="L249" s="58">
        <v>5354545</v>
      </c>
      <c r="N249" s="95">
        <v>167</v>
      </c>
      <c r="O249" s="95"/>
      <c r="P249" s="95">
        <v>36</v>
      </c>
      <c r="Q249" s="112">
        <f t="shared" si="41"/>
        <v>2409545.25</v>
      </c>
      <c r="R249" s="112">
        <f t="shared" si="39"/>
        <v>1338636.25</v>
      </c>
      <c r="S249" s="112">
        <f t="shared" si="40"/>
        <v>1029720.1923076923</v>
      </c>
      <c r="T249" s="95"/>
      <c r="U249" s="95"/>
      <c r="V249" s="95"/>
      <c r="W249" s="95">
        <v>1</v>
      </c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</row>
    <row r="250" spans="1:67" ht="25.5" hidden="1" x14ac:dyDescent="0.2">
      <c r="A250" s="52" t="s">
        <v>609</v>
      </c>
      <c r="B250" s="53" t="s">
        <v>610</v>
      </c>
      <c r="C250" s="59" t="s">
        <v>611</v>
      </c>
      <c r="D250" s="55">
        <v>260</v>
      </c>
      <c r="E250" s="56">
        <v>13</v>
      </c>
      <c r="F250" s="57">
        <v>6.5</v>
      </c>
      <c r="G250" s="55">
        <v>5</v>
      </c>
      <c r="H250" s="52" t="s">
        <v>612</v>
      </c>
      <c r="I250" s="52"/>
      <c r="J250" s="90">
        <f t="shared" si="37"/>
        <v>785311.09090909082</v>
      </c>
      <c r="K250" s="60" t="s">
        <v>96</v>
      </c>
      <c r="L250" s="58">
        <v>6109091</v>
      </c>
      <c r="N250" s="95">
        <v>232</v>
      </c>
      <c r="O250" s="95"/>
      <c r="P250" s="95">
        <v>36</v>
      </c>
      <c r="Q250" s="112">
        <f t="shared" si="41"/>
        <v>2749090.95</v>
      </c>
      <c r="R250" s="112">
        <f t="shared" si="39"/>
        <v>1527272.75</v>
      </c>
      <c r="S250" s="112">
        <f t="shared" si="40"/>
        <v>1174825.1923076923</v>
      </c>
      <c r="T250" s="95"/>
      <c r="U250" s="95"/>
      <c r="V250" s="95"/>
      <c r="W250" s="95">
        <v>1</v>
      </c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</row>
    <row r="251" spans="1:67" ht="25.5" hidden="1" x14ac:dyDescent="0.2">
      <c r="A251" s="52" t="s">
        <v>613</v>
      </c>
      <c r="B251" s="49" t="s">
        <v>614</v>
      </c>
      <c r="C251" s="47" t="s">
        <v>615</v>
      </c>
      <c r="D251" s="55">
        <v>260</v>
      </c>
      <c r="E251" s="56">
        <v>13</v>
      </c>
      <c r="F251" s="57">
        <v>6.5</v>
      </c>
      <c r="G251" s="55">
        <v>5</v>
      </c>
      <c r="H251" s="50"/>
      <c r="I251" s="50"/>
      <c r="J251" s="90">
        <f t="shared" si="37"/>
        <v>0</v>
      </c>
      <c r="K251" s="50"/>
      <c r="L251" s="58">
        <v>14800</v>
      </c>
      <c r="N251" s="95"/>
      <c r="O251" s="95"/>
      <c r="P251" s="95"/>
      <c r="Q251" s="112">
        <f t="shared" si="41"/>
        <v>7400</v>
      </c>
      <c r="R251" s="112">
        <f t="shared" si="39"/>
        <v>3700</v>
      </c>
      <c r="S251" s="112">
        <f t="shared" si="40"/>
        <v>2846.1538461538462</v>
      </c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</row>
    <row r="252" spans="1:67" ht="25.5" hidden="1" x14ac:dyDescent="0.2">
      <c r="A252" s="50"/>
      <c r="B252" s="49" t="s">
        <v>616</v>
      </c>
      <c r="C252" s="47" t="s">
        <v>617</v>
      </c>
      <c r="D252" s="50"/>
      <c r="E252" s="50"/>
      <c r="F252" s="50"/>
      <c r="G252" s="50"/>
      <c r="H252" s="50"/>
      <c r="I252" s="50"/>
      <c r="J252" s="90">
        <f t="shared" si="37"/>
        <v>0</v>
      </c>
      <c r="K252" s="50"/>
      <c r="L252" s="51"/>
      <c r="N252" s="95"/>
      <c r="O252" s="95"/>
      <c r="P252" s="95"/>
      <c r="Q252" s="112" t="str">
        <f t="shared" si="41"/>
        <v/>
      </c>
      <c r="R252" s="112" t="str">
        <f t="shared" si="39"/>
        <v/>
      </c>
      <c r="S252" s="112" t="str">
        <f t="shared" si="40"/>
        <v/>
      </c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</row>
    <row r="253" spans="1:67" ht="25.5" hidden="1" x14ac:dyDescent="0.2">
      <c r="A253" s="52" t="s">
        <v>618</v>
      </c>
      <c r="B253" s="53" t="s">
        <v>619</v>
      </c>
      <c r="C253" s="59" t="s">
        <v>620</v>
      </c>
      <c r="D253" s="55">
        <v>300</v>
      </c>
      <c r="E253" s="56">
        <v>16</v>
      </c>
      <c r="F253" s="57">
        <v>6.4</v>
      </c>
      <c r="G253" s="55">
        <v>5</v>
      </c>
      <c r="H253" s="55">
        <v>13</v>
      </c>
      <c r="I253" s="52" t="s">
        <v>291</v>
      </c>
      <c r="J253" s="90">
        <f t="shared" si="37"/>
        <v>23000.25</v>
      </c>
      <c r="K253" s="60" t="s">
        <v>115</v>
      </c>
      <c r="L253" s="58">
        <v>25796</v>
      </c>
      <c r="N253" s="97">
        <f t="shared" ref="N253:N254" si="46">H253</f>
        <v>13</v>
      </c>
      <c r="O253" s="95"/>
      <c r="P253" s="95"/>
      <c r="Q253" s="112">
        <f t="shared" si="41"/>
        <v>13757.866666666667</v>
      </c>
      <c r="R253" s="112">
        <f t="shared" si="39"/>
        <v>5503.1466666666665</v>
      </c>
      <c r="S253" s="112">
        <f t="shared" si="40"/>
        <v>4299.333333333333</v>
      </c>
      <c r="T253" s="95">
        <v>1</v>
      </c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</row>
    <row r="254" spans="1:67" ht="25.5" hidden="1" x14ac:dyDescent="0.2">
      <c r="A254" s="52" t="s">
        <v>621</v>
      </c>
      <c r="B254" s="53" t="s">
        <v>622</v>
      </c>
      <c r="C254" s="59" t="s">
        <v>623</v>
      </c>
      <c r="D254" s="55">
        <v>300</v>
      </c>
      <c r="E254" s="56">
        <v>15</v>
      </c>
      <c r="F254" s="57">
        <v>5.8</v>
      </c>
      <c r="G254" s="55">
        <v>5</v>
      </c>
      <c r="H254" s="55">
        <v>18</v>
      </c>
      <c r="I254" s="52" t="s">
        <v>291</v>
      </c>
      <c r="J254" s="90">
        <f t="shared" si="37"/>
        <v>31846.5</v>
      </c>
      <c r="K254" s="60" t="s">
        <v>17</v>
      </c>
      <c r="L254" s="58">
        <v>177479</v>
      </c>
      <c r="N254" s="97">
        <f t="shared" si="46"/>
        <v>18</v>
      </c>
      <c r="O254" s="95"/>
      <c r="P254" s="95"/>
      <c r="Q254" s="112">
        <f t="shared" si="41"/>
        <v>79865.55</v>
      </c>
      <c r="R254" s="112">
        <f t="shared" si="39"/>
        <v>34312.606666666667</v>
      </c>
      <c r="S254" s="112">
        <f t="shared" si="40"/>
        <v>29579.833333333332</v>
      </c>
      <c r="T254" s="95"/>
      <c r="U254" s="95">
        <v>1</v>
      </c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</row>
    <row r="255" spans="1:67" ht="25.5" hidden="1" x14ac:dyDescent="0.2">
      <c r="A255" s="50"/>
      <c r="B255" s="49" t="s">
        <v>624</v>
      </c>
      <c r="C255" s="47" t="s">
        <v>625</v>
      </c>
      <c r="D255" s="50"/>
      <c r="E255" s="50"/>
      <c r="F255" s="50"/>
      <c r="G255" s="50"/>
      <c r="H255" s="50"/>
      <c r="I255" s="50"/>
      <c r="J255" s="90">
        <f t="shared" si="37"/>
        <v>0</v>
      </c>
      <c r="K255" s="50"/>
      <c r="L255" s="51"/>
      <c r="N255" s="95"/>
      <c r="O255" s="95"/>
      <c r="P255" s="95"/>
      <c r="Q255" s="112" t="str">
        <f t="shared" si="41"/>
        <v/>
      </c>
      <c r="R255" s="112" t="str">
        <f t="shared" si="39"/>
        <v/>
      </c>
      <c r="S255" s="112" t="str">
        <f t="shared" si="40"/>
        <v/>
      </c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</row>
    <row r="256" spans="1:67" ht="25.5" hidden="1" x14ac:dyDescent="0.2">
      <c r="A256" s="52" t="s">
        <v>626</v>
      </c>
      <c r="B256" s="53" t="s">
        <v>627</v>
      </c>
      <c r="C256" s="54" t="s">
        <v>2472</v>
      </c>
      <c r="D256" s="55">
        <v>300</v>
      </c>
      <c r="E256" s="56">
        <v>15</v>
      </c>
      <c r="F256" s="57">
        <v>5.8</v>
      </c>
      <c r="G256" s="55">
        <v>5</v>
      </c>
      <c r="H256" s="55">
        <v>21</v>
      </c>
      <c r="I256" s="52" t="s">
        <v>291</v>
      </c>
      <c r="J256" s="90">
        <f t="shared" si="37"/>
        <v>37154.25</v>
      </c>
      <c r="K256" s="60" t="s">
        <v>17</v>
      </c>
      <c r="L256" s="58">
        <v>353468</v>
      </c>
      <c r="N256" s="97">
        <f>H256</f>
        <v>21</v>
      </c>
      <c r="O256" s="95"/>
      <c r="P256" s="95"/>
      <c r="Q256" s="112">
        <f t="shared" si="41"/>
        <v>159060.6</v>
      </c>
      <c r="R256" s="112">
        <f t="shared" si="39"/>
        <v>68337.146666666667</v>
      </c>
      <c r="S256" s="112">
        <f t="shared" si="40"/>
        <v>58911.333333333336</v>
      </c>
      <c r="T256" s="95"/>
      <c r="U256" s="95">
        <v>1</v>
      </c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</row>
    <row r="257" spans="1:67" ht="25.5" hidden="1" x14ac:dyDescent="0.2">
      <c r="A257" s="50"/>
      <c r="B257" s="49" t="s">
        <v>628</v>
      </c>
      <c r="C257" s="47" t="s">
        <v>629</v>
      </c>
      <c r="D257" s="50"/>
      <c r="E257" s="50"/>
      <c r="F257" s="50"/>
      <c r="G257" s="50"/>
      <c r="H257" s="50"/>
      <c r="I257" s="50"/>
      <c r="J257" s="90">
        <f t="shared" si="37"/>
        <v>0</v>
      </c>
      <c r="K257" s="50"/>
      <c r="L257" s="51"/>
      <c r="N257" s="95"/>
      <c r="O257" s="95"/>
      <c r="P257" s="95"/>
      <c r="Q257" s="112" t="str">
        <f t="shared" si="41"/>
        <v/>
      </c>
      <c r="R257" s="112" t="str">
        <f t="shared" si="39"/>
        <v/>
      </c>
      <c r="S257" s="112" t="str">
        <f t="shared" si="40"/>
        <v/>
      </c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</row>
    <row r="258" spans="1:67" ht="25.5" hidden="1" x14ac:dyDescent="0.2">
      <c r="A258" s="52" t="s">
        <v>630</v>
      </c>
      <c r="B258" s="53" t="s">
        <v>631</v>
      </c>
      <c r="C258" s="54" t="s">
        <v>2473</v>
      </c>
      <c r="D258" s="55">
        <v>215</v>
      </c>
      <c r="E258" s="56">
        <v>16</v>
      </c>
      <c r="F258" s="57">
        <v>6.6</v>
      </c>
      <c r="G258" s="55">
        <v>5</v>
      </c>
      <c r="H258" s="55">
        <v>37</v>
      </c>
      <c r="I258" s="52" t="s">
        <v>291</v>
      </c>
      <c r="J258" s="90">
        <f t="shared" si="37"/>
        <v>65462.25</v>
      </c>
      <c r="K258" s="60" t="s">
        <v>17</v>
      </c>
      <c r="L258" s="58">
        <v>22000</v>
      </c>
      <c r="N258" s="97">
        <f t="shared" ref="N258:N259" si="47">H258</f>
        <v>37</v>
      </c>
      <c r="O258" s="95"/>
      <c r="P258" s="95"/>
      <c r="Q258" s="112">
        <f t="shared" si="41"/>
        <v>16372.093023255815</v>
      </c>
      <c r="R258" s="112">
        <f t="shared" si="39"/>
        <v>6753.4883720930229</v>
      </c>
      <c r="S258" s="112">
        <f t="shared" si="40"/>
        <v>5116.2790697674418</v>
      </c>
      <c r="T258" s="95"/>
      <c r="U258" s="95">
        <v>1</v>
      </c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</row>
    <row r="259" spans="1:67" ht="25.5" hidden="1" x14ac:dyDescent="0.2">
      <c r="A259" s="52" t="s">
        <v>632</v>
      </c>
      <c r="B259" s="53" t="s">
        <v>633</v>
      </c>
      <c r="C259" s="54" t="s">
        <v>2474</v>
      </c>
      <c r="D259" s="55">
        <v>215</v>
      </c>
      <c r="E259" s="56">
        <v>16</v>
      </c>
      <c r="F259" s="57">
        <v>6.6</v>
      </c>
      <c r="G259" s="55">
        <v>5</v>
      </c>
      <c r="H259" s="55">
        <v>50</v>
      </c>
      <c r="I259" s="52" t="s">
        <v>291</v>
      </c>
      <c r="J259" s="90">
        <f t="shared" si="37"/>
        <v>88462.5</v>
      </c>
      <c r="K259" s="60" t="s">
        <v>17</v>
      </c>
      <c r="L259" s="58">
        <v>43182</v>
      </c>
      <c r="N259" s="97">
        <f t="shared" si="47"/>
        <v>50</v>
      </c>
      <c r="O259" s="95"/>
      <c r="P259" s="95"/>
      <c r="Q259" s="112">
        <f t="shared" si="41"/>
        <v>28921.897674418604</v>
      </c>
      <c r="R259" s="112">
        <f t="shared" si="39"/>
        <v>13255.86976744186</v>
      </c>
      <c r="S259" s="112">
        <f t="shared" si="40"/>
        <v>10042.325581395349</v>
      </c>
      <c r="T259" s="95"/>
      <c r="U259" s="95">
        <v>1</v>
      </c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</row>
    <row r="260" spans="1:67" ht="25.5" hidden="1" x14ac:dyDescent="0.2">
      <c r="A260" s="50"/>
      <c r="B260" s="49" t="s">
        <v>634</v>
      </c>
      <c r="C260" s="47" t="s">
        <v>635</v>
      </c>
      <c r="D260" s="50"/>
      <c r="E260" s="50"/>
      <c r="F260" s="50"/>
      <c r="G260" s="50"/>
      <c r="H260" s="50"/>
      <c r="I260" s="50"/>
      <c r="J260" s="90">
        <f t="shared" si="37"/>
        <v>0</v>
      </c>
      <c r="K260" s="50"/>
      <c r="L260" s="51"/>
      <c r="N260" s="95"/>
      <c r="O260" s="95"/>
      <c r="P260" s="95"/>
      <c r="Q260" s="112" t="str">
        <f t="shared" si="41"/>
        <v/>
      </c>
      <c r="R260" s="112" t="str">
        <f t="shared" si="39"/>
        <v/>
      </c>
      <c r="S260" s="112" t="str">
        <f t="shared" si="40"/>
        <v/>
      </c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</row>
    <row r="261" spans="1:67" ht="25.5" hidden="1" x14ac:dyDescent="0.2">
      <c r="A261" s="50"/>
      <c r="B261" s="49" t="s">
        <v>636</v>
      </c>
      <c r="C261" s="47" t="s">
        <v>637</v>
      </c>
      <c r="D261" s="50"/>
      <c r="E261" s="50"/>
      <c r="F261" s="50"/>
      <c r="G261" s="50"/>
      <c r="H261" s="50"/>
      <c r="I261" s="50"/>
      <c r="J261" s="90">
        <f t="shared" si="37"/>
        <v>0</v>
      </c>
      <c r="K261" s="50"/>
      <c r="L261" s="51"/>
      <c r="N261" s="95"/>
      <c r="O261" s="95"/>
      <c r="P261" s="95"/>
      <c r="Q261" s="112" t="str">
        <f t="shared" si="41"/>
        <v/>
      </c>
      <c r="R261" s="112" t="str">
        <f t="shared" si="39"/>
        <v/>
      </c>
      <c r="S261" s="112" t="str">
        <f t="shared" si="40"/>
        <v/>
      </c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</row>
    <row r="262" spans="1:67" s="40" customFormat="1" ht="25.5" hidden="1" x14ac:dyDescent="0.2">
      <c r="A262" s="60" t="s">
        <v>638</v>
      </c>
      <c r="B262" s="61" t="s">
        <v>639</v>
      </c>
      <c r="C262" s="62" t="s">
        <v>640</v>
      </c>
      <c r="D262" s="63">
        <v>165</v>
      </c>
      <c r="E262" s="64">
        <v>19</v>
      </c>
      <c r="F262" s="65">
        <v>6.5</v>
      </c>
      <c r="G262" s="63">
        <v>5</v>
      </c>
      <c r="H262" s="63">
        <v>8</v>
      </c>
      <c r="I262" s="60" t="s">
        <v>291</v>
      </c>
      <c r="J262" s="90">
        <f t="shared" si="37"/>
        <v>14154</v>
      </c>
      <c r="K262" s="60" t="s">
        <v>115</v>
      </c>
      <c r="L262" s="66">
        <v>23050</v>
      </c>
      <c r="M262" s="40" t="s">
        <v>2444</v>
      </c>
      <c r="N262" s="97">
        <f t="shared" ref="N262:N263" si="48">H262</f>
        <v>8</v>
      </c>
      <c r="O262" s="98"/>
      <c r="P262" s="98"/>
      <c r="Q262" s="112">
        <f t="shared" si="41"/>
        <v>26542.424242424244</v>
      </c>
      <c r="R262" s="112">
        <f t="shared" si="39"/>
        <v>9080.30303030303</v>
      </c>
      <c r="S262" s="112">
        <f t="shared" si="40"/>
        <v>6984.848484848485</v>
      </c>
      <c r="T262" s="95">
        <v>1</v>
      </c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8"/>
      <c r="BI262" s="98"/>
      <c r="BJ262" s="98"/>
      <c r="BK262" s="98"/>
      <c r="BL262" s="98"/>
      <c r="BM262" s="98"/>
      <c r="BN262" s="98"/>
      <c r="BO262" s="98"/>
    </row>
    <row r="263" spans="1:67" ht="25.5" hidden="1" x14ac:dyDescent="0.2">
      <c r="A263" s="52" t="s">
        <v>641</v>
      </c>
      <c r="B263" s="53" t="s">
        <v>642</v>
      </c>
      <c r="C263" s="59" t="s">
        <v>643</v>
      </c>
      <c r="D263" s="55">
        <v>165</v>
      </c>
      <c r="E263" s="56">
        <v>19</v>
      </c>
      <c r="F263" s="57">
        <v>6.5</v>
      </c>
      <c r="G263" s="55">
        <v>5</v>
      </c>
      <c r="H263" s="55">
        <v>11</v>
      </c>
      <c r="I263" s="52" t="s">
        <v>291</v>
      </c>
      <c r="J263" s="90">
        <f t="shared" si="37"/>
        <v>19461.75</v>
      </c>
      <c r="K263" s="60" t="s">
        <v>115</v>
      </c>
      <c r="L263" s="58">
        <v>30210</v>
      </c>
      <c r="N263" s="97">
        <f t="shared" si="48"/>
        <v>11</v>
      </c>
      <c r="O263" s="95"/>
      <c r="P263" s="95"/>
      <c r="Q263" s="112">
        <f t="shared" si="41"/>
        <v>31308.545454545456</v>
      </c>
      <c r="R263" s="112">
        <f t="shared" si="39"/>
        <v>11900.90909090909</v>
      </c>
      <c r="S263" s="112">
        <f t="shared" si="40"/>
        <v>9154.545454545454</v>
      </c>
      <c r="T263" s="95">
        <v>1</v>
      </c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</row>
    <row r="264" spans="1:67" ht="25.5" hidden="1" x14ac:dyDescent="0.2">
      <c r="A264" s="50"/>
      <c r="B264" s="49" t="s">
        <v>644</v>
      </c>
      <c r="C264" s="47" t="s">
        <v>645</v>
      </c>
      <c r="D264" s="50"/>
      <c r="E264" s="50"/>
      <c r="F264" s="50"/>
      <c r="G264" s="50"/>
      <c r="H264" s="50"/>
      <c r="I264" s="50"/>
      <c r="J264" s="90">
        <f t="shared" si="37"/>
        <v>0</v>
      </c>
      <c r="K264" s="50"/>
      <c r="L264" s="51"/>
      <c r="N264" s="95"/>
      <c r="O264" s="95"/>
      <c r="P264" s="95"/>
      <c r="Q264" s="112" t="str">
        <f t="shared" si="41"/>
        <v/>
      </c>
      <c r="R264" s="112" t="str">
        <f t="shared" si="39"/>
        <v/>
      </c>
      <c r="S264" s="112" t="str">
        <f t="shared" si="40"/>
        <v/>
      </c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</row>
    <row r="265" spans="1:67" ht="25.5" hidden="1" x14ac:dyDescent="0.2">
      <c r="A265" s="52" t="s">
        <v>646</v>
      </c>
      <c r="B265" s="53" t="s">
        <v>647</v>
      </c>
      <c r="C265" s="59" t="s">
        <v>648</v>
      </c>
      <c r="D265" s="55">
        <v>170</v>
      </c>
      <c r="E265" s="56">
        <v>19</v>
      </c>
      <c r="F265" s="57">
        <v>6.8</v>
      </c>
      <c r="G265" s="55">
        <v>5</v>
      </c>
      <c r="H265" s="55">
        <v>5</v>
      </c>
      <c r="I265" s="52" t="s">
        <v>291</v>
      </c>
      <c r="J265" s="90">
        <f t="shared" si="37"/>
        <v>8846.25</v>
      </c>
      <c r="K265" s="60" t="s">
        <v>115</v>
      </c>
      <c r="L265" s="58">
        <v>12841</v>
      </c>
      <c r="N265" s="97">
        <f t="shared" ref="N265:N267" si="49">H265</f>
        <v>5</v>
      </c>
      <c r="O265" s="95"/>
      <c r="P265" s="95"/>
      <c r="Q265" s="112">
        <f t="shared" si="41"/>
        <v>14351.705882352941</v>
      </c>
      <c r="R265" s="112">
        <f t="shared" si="39"/>
        <v>5136.4000000000005</v>
      </c>
      <c r="S265" s="112">
        <f t="shared" si="40"/>
        <v>3776.7647058823532</v>
      </c>
      <c r="T265" s="95">
        <v>1</v>
      </c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</row>
    <row r="266" spans="1:67" ht="25.5" hidden="1" x14ac:dyDescent="0.2">
      <c r="A266" s="52" t="s">
        <v>649</v>
      </c>
      <c r="B266" s="53" t="s">
        <v>650</v>
      </c>
      <c r="C266" s="59" t="s">
        <v>651</v>
      </c>
      <c r="D266" s="55">
        <v>170</v>
      </c>
      <c r="E266" s="56">
        <v>19</v>
      </c>
      <c r="F266" s="57">
        <v>6.8</v>
      </c>
      <c r="G266" s="55">
        <v>5</v>
      </c>
      <c r="H266" s="55">
        <v>8</v>
      </c>
      <c r="I266" s="52" t="s">
        <v>291</v>
      </c>
      <c r="J266" s="90">
        <f t="shared" si="37"/>
        <v>14154</v>
      </c>
      <c r="K266" s="60" t="s">
        <v>115</v>
      </c>
      <c r="L266" s="58">
        <v>17828</v>
      </c>
      <c r="N266" s="97">
        <f t="shared" si="49"/>
        <v>8</v>
      </c>
      <c r="O266" s="95"/>
      <c r="P266" s="95"/>
      <c r="Q266" s="112">
        <f t="shared" si="41"/>
        <v>19925.411764705881</v>
      </c>
      <c r="R266" s="112">
        <f t="shared" si="39"/>
        <v>7131.2</v>
      </c>
      <c r="S266" s="112">
        <f t="shared" si="40"/>
        <v>5243.5294117647063</v>
      </c>
      <c r="T266" s="95">
        <v>1</v>
      </c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</row>
    <row r="267" spans="1:67" ht="25.5" hidden="1" x14ac:dyDescent="0.2">
      <c r="A267" s="52" t="s">
        <v>652</v>
      </c>
      <c r="B267" s="53" t="s">
        <v>653</v>
      </c>
      <c r="C267" s="59" t="s">
        <v>643</v>
      </c>
      <c r="D267" s="55">
        <v>170</v>
      </c>
      <c r="E267" s="56">
        <v>19</v>
      </c>
      <c r="F267" s="57">
        <v>6.8</v>
      </c>
      <c r="G267" s="55">
        <v>5</v>
      </c>
      <c r="H267" s="55">
        <v>11</v>
      </c>
      <c r="I267" s="52" t="s">
        <v>291</v>
      </c>
      <c r="J267" s="90">
        <f t="shared" si="37"/>
        <v>19461.75</v>
      </c>
      <c r="K267" s="60" t="s">
        <v>115</v>
      </c>
      <c r="L267" s="58">
        <v>22873</v>
      </c>
      <c r="N267" s="97">
        <f t="shared" si="49"/>
        <v>11</v>
      </c>
      <c r="O267" s="95"/>
      <c r="P267" s="95"/>
      <c r="Q267" s="112">
        <f t="shared" si="41"/>
        <v>25563.941176470587</v>
      </c>
      <c r="R267" s="112">
        <f t="shared" si="39"/>
        <v>9149.2000000000007</v>
      </c>
      <c r="S267" s="112">
        <f t="shared" si="40"/>
        <v>6727.3529411764703</v>
      </c>
      <c r="T267" s="95">
        <v>1</v>
      </c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</row>
    <row r="268" spans="1:67" ht="25.5" hidden="1" x14ac:dyDescent="0.2">
      <c r="A268" s="50"/>
      <c r="B268" s="49" t="s">
        <v>654</v>
      </c>
      <c r="C268" s="47" t="s">
        <v>655</v>
      </c>
      <c r="D268" s="50"/>
      <c r="E268" s="50"/>
      <c r="F268" s="50"/>
      <c r="G268" s="50"/>
      <c r="H268" s="50"/>
      <c r="I268" s="50"/>
      <c r="J268" s="90">
        <f t="shared" ref="J268:J331" si="50">IF(SUMPRODUCT($N$6:$P$6,$N$7:$P$7,$N268:$P268),SUMPRODUCT($N$6:$P$6,$N$7:$P$7,$N268:$P268),0)</f>
        <v>0</v>
      </c>
      <c r="K268" s="50"/>
      <c r="L268" s="51"/>
      <c r="N268" s="95"/>
      <c r="O268" s="95"/>
      <c r="P268" s="95"/>
      <c r="Q268" s="112" t="str">
        <f t="shared" si="41"/>
        <v/>
      </c>
      <c r="R268" s="112" t="str">
        <f t="shared" si="39"/>
        <v/>
      </c>
      <c r="S268" s="112" t="str">
        <f t="shared" si="40"/>
        <v/>
      </c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</row>
    <row r="269" spans="1:67" ht="25.5" hidden="1" x14ac:dyDescent="0.2">
      <c r="A269" s="52" t="s">
        <v>656</v>
      </c>
      <c r="B269" s="53" t="s">
        <v>657</v>
      </c>
      <c r="C269" s="59" t="s">
        <v>658</v>
      </c>
      <c r="D269" s="55">
        <v>170</v>
      </c>
      <c r="E269" s="56">
        <v>19</v>
      </c>
      <c r="F269" s="57">
        <v>6.8</v>
      </c>
      <c r="G269" s="55">
        <v>5</v>
      </c>
      <c r="H269" s="55">
        <v>72</v>
      </c>
      <c r="I269" s="52" t="s">
        <v>291</v>
      </c>
      <c r="J269" s="90">
        <f t="shared" si="50"/>
        <v>127386</v>
      </c>
      <c r="K269" s="60" t="s">
        <v>17</v>
      </c>
      <c r="L269" s="58">
        <v>75863</v>
      </c>
      <c r="N269" s="97">
        <f t="shared" ref="N269:N270" si="51">H269</f>
        <v>72</v>
      </c>
      <c r="O269" s="95"/>
      <c r="P269" s="95"/>
      <c r="Q269" s="112">
        <f t="shared" si="41"/>
        <v>76309.25294117647</v>
      </c>
      <c r="R269" s="112">
        <f t="shared" ref="R269:R332" si="52">IF($L269&gt;0,$L269*1000*$F269%/$D269,"")</f>
        <v>30345.200000000001</v>
      </c>
      <c r="S269" s="112">
        <f t="shared" ref="S269:S332" si="53">IF($L269&gt;0,$L269*1000*$G269%/$D269,"")</f>
        <v>22312.647058823528</v>
      </c>
      <c r="T269" s="95"/>
      <c r="U269" s="95">
        <v>1</v>
      </c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</row>
    <row r="270" spans="1:67" ht="25.5" hidden="1" x14ac:dyDescent="0.2">
      <c r="A270" s="52" t="s">
        <v>659</v>
      </c>
      <c r="B270" s="53" t="s">
        <v>660</v>
      </c>
      <c r="C270" s="59" t="s">
        <v>661</v>
      </c>
      <c r="D270" s="55">
        <v>170</v>
      </c>
      <c r="E270" s="56">
        <v>19</v>
      </c>
      <c r="F270" s="57">
        <v>6.8</v>
      </c>
      <c r="G270" s="55">
        <v>5</v>
      </c>
      <c r="H270" s="55">
        <v>96</v>
      </c>
      <c r="I270" s="52" t="s">
        <v>291</v>
      </c>
      <c r="J270" s="90">
        <f t="shared" si="50"/>
        <v>169848</v>
      </c>
      <c r="K270" s="60" t="s">
        <v>17</v>
      </c>
      <c r="L270" s="58">
        <v>104103</v>
      </c>
      <c r="N270" s="97">
        <f t="shared" si="51"/>
        <v>96</v>
      </c>
      <c r="O270" s="95"/>
      <c r="P270" s="95"/>
      <c r="Q270" s="112">
        <f t="shared" si="41"/>
        <v>104715.3705882353</v>
      </c>
      <c r="R270" s="112">
        <f t="shared" si="52"/>
        <v>41641.200000000004</v>
      </c>
      <c r="S270" s="112">
        <f t="shared" si="53"/>
        <v>30618.529411764706</v>
      </c>
      <c r="T270" s="95"/>
      <c r="U270" s="95">
        <v>1</v>
      </c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</row>
    <row r="271" spans="1:67" ht="25.5" hidden="1" x14ac:dyDescent="0.2">
      <c r="A271" s="50"/>
      <c r="B271" s="49" t="s">
        <v>662</v>
      </c>
      <c r="C271" s="47" t="s">
        <v>663</v>
      </c>
      <c r="D271" s="50"/>
      <c r="E271" s="50"/>
      <c r="F271" s="50"/>
      <c r="G271" s="50"/>
      <c r="H271" s="50"/>
      <c r="I271" s="50"/>
      <c r="J271" s="90">
        <f t="shared" si="50"/>
        <v>0</v>
      </c>
      <c r="K271" s="50"/>
      <c r="L271" s="51"/>
      <c r="N271" s="95"/>
      <c r="O271" s="95"/>
      <c r="P271" s="95"/>
      <c r="Q271" s="112" t="str">
        <f t="shared" si="41"/>
        <v/>
      </c>
      <c r="R271" s="112" t="str">
        <f t="shared" si="52"/>
        <v/>
      </c>
      <c r="S271" s="112" t="str">
        <f t="shared" si="53"/>
        <v/>
      </c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</row>
    <row r="272" spans="1:67" ht="25.5" hidden="1" x14ac:dyDescent="0.2">
      <c r="A272" s="52" t="s">
        <v>664</v>
      </c>
      <c r="B272" s="53" t="s">
        <v>665</v>
      </c>
      <c r="C272" s="54" t="s">
        <v>2475</v>
      </c>
      <c r="D272" s="55">
        <v>260</v>
      </c>
      <c r="E272" s="56">
        <v>15</v>
      </c>
      <c r="F272" s="57">
        <v>5.8</v>
      </c>
      <c r="G272" s="55">
        <v>5</v>
      </c>
      <c r="H272" s="55">
        <v>92</v>
      </c>
      <c r="I272" s="52" t="s">
        <v>291</v>
      </c>
      <c r="J272" s="90">
        <f t="shared" si="50"/>
        <v>162771</v>
      </c>
      <c r="K272" s="60" t="s">
        <v>292</v>
      </c>
      <c r="L272" s="58">
        <v>907804</v>
      </c>
      <c r="N272" s="97">
        <f t="shared" ref="N272:N280" si="54">H272</f>
        <v>92</v>
      </c>
      <c r="O272" s="95"/>
      <c r="P272" s="95"/>
      <c r="Q272" s="112">
        <f t="shared" si="41"/>
        <v>471359.76923076925</v>
      </c>
      <c r="R272" s="112">
        <f t="shared" si="52"/>
        <v>202510.12307692308</v>
      </c>
      <c r="S272" s="112">
        <f t="shared" si="53"/>
        <v>174577.69230769231</v>
      </c>
      <c r="T272" s="95">
        <v>1</v>
      </c>
      <c r="U272" s="95"/>
      <c r="V272" s="95">
        <v>1</v>
      </c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</row>
    <row r="273" spans="1:67" ht="25.5" hidden="1" x14ac:dyDescent="0.2">
      <c r="A273" s="52" t="s">
        <v>666</v>
      </c>
      <c r="B273" s="53" t="s">
        <v>667</v>
      </c>
      <c r="C273" s="54" t="s">
        <v>2476</v>
      </c>
      <c r="D273" s="55">
        <v>260</v>
      </c>
      <c r="E273" s="56">
        <v>15</v>
      </c>
      <c r="F273" s="57">
        <v>5.6</v>
      </c>
      <c r="G273" s="55">
        <v>5</v>
      </c>
      <c r="H273" s="55">
        <v>116</v>
      </c>
      <c r="I273" s="52" t="s">
        <v>291</v>
      </c>
      <c r="J273" s="90">
        <f t="shared" si="50"/>
        <v>205233</v>
      </c>
      <c r="K273" s="60" t="s">
        <v>292</v>
      </c>
      <c r="L273" s="58">
        <v>1264024</v>
      </c>
      <c r="N273" s="97">
        <f t="shared" si="54"/>
        <v>116</v>
      </c>
      <c r="O273" s="95"/>
      <c r="P273" s="95"/>
      <c r="Q273" s="112">
        <f t="shared" si="41"/>
        <v>656320.15384615387</v>
      </c>
      <c r="R273" s="112">
        <f t="shared" si="52"/>
        <v>272251.32307692309</v>
      </c>
      <c r="S273" s="112">
        <f t="shared" si="53"/>
        <v>243081.53846153847</v>
      </c>
      <c r="T273" s="95">
        <v>1</v>
      </c>
      <c r="U273" s="95"/>
      <c r="V273" s="95">
        <v>1</v>
      </c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</row>
    <row r="274" spans="1:67" ht="25.5" hidden="1" x14ac:dyDescent="0.2">
      <c r="A274" s="52" t="s">
        <v>668</v>
      </c>
      <c r="B274" s="53" t="s">
        <v>669</v>
      </c>
      <c r="C274" s="54" t="s">
        <v>2477</v>
      </c>
      <c r="D274" s="55">
        <v>260</v>
      </c>
      <c r="E274" s="56">
        <v>15</v>
      </c>
      <c r="F274" s="57">
        <v>5.6</v>
      </c>
      <c r="G274" s="55">
        <v>5</v>
      </c>
      <c r="H274" s="55">
        <v>172</v>
      </c>
      <c r="I274" s="52" t="s">
        <v>291</v>
      </c>
      <c r="J274" s="90">
        <f t="shared" si="50"/>
        <v>304311</v>
      </c>
      <c r="K274" s="60" t="s">
        <v>292</v>
      </c>
      <c r="L274" s="58">
        <v>1596969</v>
      </c>
      <c r="N274" s="97">
        <f t="shared" si="54"/>
        <v>172</v>
      </c>
      <c r="O274" s="95"/>
      <c r="P274" s="95"/>
      <c r="Q274" s="112">
        <f t="shared" si="41"/>
        <v>829195.44230769225</v>
      </c>
      <c r="R274" s="112">
        <f t="shared" si="52"/>
        <v>343962.55384615378</v>
      </c>
      <c r="S274" s="112">
        <f t="shared" si="53"/>
        <v>307109.42307692306</v>
      </c>
      <c r="T274" s="95">
        <v>1</v>
      </c>
      <c r="U274" s="95"/>
      <c r="V274" s="95">
        <v>1</v>
      </c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</row>
    <row r="275" spans="1:67" ht="25.5" hidden="1" x14ac:dyDescent="0.2">
      <c r="A275" s="52" t="s">
        <v>670</v>
      </c>
      <c r="B275" s="53" t="s">
        <v>671</v>
      </c>
      <c r="C275" s="54" t="s">
        <v>2478</v>
      </c>
      <c r="D275" s="55">
        <v>260</v>
      </c>
      <c r="E275" s="56">
        <v>15</v>
      </c>
      <c r="F275" s="57">
        <v>5.6</v>
      </c>
      <c r="G275" s="55">
        <v>5</v>
      </c>
      <c r="H275" s="55">
        <v>198</v>
      </c>
      <c r="I275" s="52" t="s">
        <v>291</v>
      </c>
      <c r="J275" s="90">
        <f t="shared" si="50"/>
        <v>350311.5</v>
      </c>
      <c r="K275" s="60" t="s">
        <v>292</v>
      </c>
      <c r="L275" s="58">
        <v>2549373</v>
      </c>
      <c r="N275" s="97">
        <f t="shared" si="54"/>
        <v>198</v>
      </c>
      <c r="O275" s="95"/>
      <c r="P275" s="95"/>
      <c r="Q275" s="112">
        <f t="shared" si="41"/>
        <v>1323712.9038461538</v>
      </c>
      <c r="R275" s="112">
        <f t="shared" si="52"/>
        <v>549095.72307692305</v>
      </c>
      <c r="S275" s="112">
        <f t="shared" si="53"/>
        <v>490264.03846153844</v>
      </c>
      <c r="T275" s="95">
        <v>1</v>
      </c>
      <c r="U275" s="95"/>
      <c r="V275" s="95">
        <v>1</v>
      </c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</row>
    <row r="276" spans="1:67" ht="25.5" hidden="1" x14ac:dyDescent="0.2">
      <c r="A276" s="52" t="s">
        <v>672</v>
      </c>
      <c r="B276" s="53" t="s">
        <v>673</v>
      </c>
      <c r="C276" s="54" t="s">
        <v>2479</v>
      </c>
      <c r="D276" s="55">
        <v>260</v>
      </c>
      <c r="E276" s="56">
        <v>15</v>
      </c>
      <c r="F276" s="57">
        <v>5.3</v>
      </c>
      <c r="G276" s="55">
        <v>5</v>
      </c>
      <c r="H276" s="55">
        <v>265</v>
      </c>
      <c r="I276" s="52" t="s">
        <v>291</v>
      </c>
      <c r="J276" s="90">
        <f t="shared" si="50"/>
        <v>468851.25</v>
      </c>
      <c r="K276" s="60" t="s">
        <v>292</v>
      </c>
      <c r="L276" s="58">
        <v>2804470</v>
      </c>
      <c r="N276" s="97">
        <f t="shared" si="54"/>
        <v>265</v>
      </c>
      <c r="O276" s="95"/>
      <c r="P276" s="95"/>
      <c r="Q276" s="112">
        <f t="shared" si="41"/>
        <v>1456167.1153846155</v>
      </c>
      <c r="R276" s="112">
        <f t="shared" si="52"/>
        <v>571680.42307692312</v>
      </c>
      <c r="S276" s="112">
        <f t="shared" si="53"/>
        <v>539321.15384615387</v>
      </c>
      <c r="T276" s="95">
        <v>1</v>
      </c>
      <c r="U276" s="95"/>
      <c r="V276" s="95">
        <v>1</v>
      </c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</row>
    <row r="277" spans="1:67" ht="25.5" hidden="1" x14ac:dyDescent="0.2">
      <c r="A277" s="52" t="s">
        <v>674</v>
      </c>
      <c r="B277" s="53" t="s">
        <v>675</v>
      </c>
      <c r="C277" s="54" t="s">
        <v>2480</v>
      </c>
      <c r="D277" s="55">
        <v>260</v>
      </c>
      <c r="E277" s="56">
        <v>15</v>
      </c>
      <c r="F277" s="57">
        <v>5.3</v>
      </c>
      <c r="G277" s="55">
        <v>5</v>
      </c>
      <c r="H277" s="55">
        <v>418</v>
      </c>
      <c r="I277" s="52" t="s">
        <v>291</v>
      </c>
      <c r="J277" s="90">
        <f t="shared" si="50"/>
        <v>739546.5</v>
      </c>
      <c r="K277" s="60" t="s">
        <v>676</v>
      </c>
      <c r="L277" s="58">
        <v>3237391</v>
      </c>
      <c r="N277" s="97">
        <f t="shared" si="54"/>
        <v>418</v>
      </c>
      <c r="O277" s="95"/>
      <c r="P277" s="95"/>
      <c r="Q277" s="112">
        <f t="shared" si="41"/>
        <v>1680953.0192307692</v>
      </c>
      <c r="R277" s="112">
        <f t="shared" si="52"/>
        <v>659929.7038461538</v>
      </c>
      <c r="S277" s="112">
        <f t="shared" si="53"/>
        <v>622575.19230769225</v>
      </c>
      <c r="T277" s="95">
        <v>2</v>
      </c>
      <c r="U277" s="95"/>
      <c r="V277" s="95">
        <v>1</v>
      </c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</row>
    <row r="278" spans="1:67" ht="25.5" hidden="1" x14ac:dyDescent="0.2">
      <c r="A278" s="52" t="s">
        <v>677</v>
      </c>
      <c r="B278" s="53" t="s">
        <v>678</v>
      </c>
      <c r="C278" s="54" t="s">
        <v>2481</v>
      </c>
      <c r="D278" s="55">
        <v>260</v>
      </c>
      <c r="E278" s="56">
        <v>15</v>
      </c>
      <c r="F278" s="57">
        <v>5.3</v>
      </c>
      <c r="G278" s="55">
        <v>5</v>
      </c>
      <c r="H278" s="55">
        <v>425</v>
      </c>
      <c r="I278" s="52" t="s">
        <v>291</v>
      </c>
      <c r="J278" s="90">
        <f t="shared" si="50"/>
        <v>751931.25</v>
      </c>
      <c r="K278" s="60" t="s">
        <v>676</v>
      </c>
      <c r="L278" s="58">
        <v>4306280</v>
      </c>
      <c r="N278" s="97">
        <f t="shared" si="54"/>
        <v>425</v>
      </c>
      <c r="O278" s="95"/>
      <c r="P278" s="95"/>
      <c r="Q278" s="112">
        <f t="shared" si="41"/>
        <v>2235953.076923077</v>
      </c>
      <c r="R278" s="112">
        <f t="shared" si="52"/>
        <v>877818.61538461538</v>
      </c>
      <c r="S278" s="112">
        <f t="shared" si="53"/>
        <v>828130.76923076925</v>
      </c>
      <c r="T278" s="95">
        <v>2</v>
      </c>
      <c r="U278" s="95"/>
      <c r="V278" s="95">
        <v>1</v>
      </c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</row>
    <row r="279" spans="1:67" ht="25.5" hidden="1" x14ac:dyDescent="0.2">
      <c r="A279" s="52" t="s">
        <v>679</v>
      </c>
      <c r="B279" s="53" t="s">
        <v>680</v>
      </c>
      <c r="C279" s="54" t="s">
        <v>2482</v>
      </c>
      <c r="D279" s="55">
        <v>260</v>
      </c>
      <c r="E279" s="56">
        <v>15</v>
      </c>
      <c r="F279" s="57">
        <v>5.3</v>
      </c>
      <c r="G279" s="55">
        <v>5</v>
      </c>
      <c r="H279" s="55">
        <v>446</v>
      </c>
      <c r="I279" s="52" t="s">
        <v>291</v>
      </c>
      <c r="J279" s="90">
        <f t="shared" si="50"/>
        <v>789085.5</v>
      </c>
      <c r="K279" s="60" t="s">
        <v>676</v>
      </c>
      <c r="L279" s="58">
        <v>5375168</v>
      </c>
      <c r="N279" s="97">
        <f t="shared" si="54"/>
        <v>446</v>
      </c>
      <c r="O279" s="95"/>
      <c r="P279" s="95"/>
      <c r="Q279" s="112">
        <f t="shared" si="41"/>
        <v>2790952.6153846155</v>
      </c>
      <c r="R279" s="112">
        <f t="shared" si="52"/>
        <v>1095707.3230769231</v>
      </c>
      <c r="S279" s="112">
        <f t="shared" si="53"/>
        <v>1033686.1538461539</v>
      </c>
      <c r="T279" s="95">
        <v>2</v>
      </c>
      <c r="U279" s="95"/>
      <c r="V279" s="95">
        <v>1</v>
      </c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</row>
    <row r="280" spans="1:67" ht="25.5" hidden="1" x14ac:dyDescent="0.2">
      <c r="A280" s="52" t="s">
        <v>681</v>
      </c>
      <c r="B280" s="53" t="s">
        <v>682</v>
      </c>
      <c r="C280" s="54" t="s">
        <v>2483</v>
      </c>
      <c r="D280" s="55">
        <v>260</v>
      </c>
      <c r="E280" s="56">
        <v>15</v>
      </c>
      <c r="F280" s="57">
        <v>5</v>
      </c>
      <c r="G280" s="55">
        <v>5</v>
      </c>
      <c r="H280" s="55">
        <v>553</v>
      </c>
      <c r="I280" s="52" t="s">
        <v>291</v>
      </c>
      <c r="J280" s="90">
        <f t="shared" si="50"/>
        <v>978395.25</v>
      </c>
      <c r="K280" s="60" t="s">
        <v>683</v>
      </c>
      <c r="L280" s="58">
        <v>5643909</v>
      </c>
      <c r="N280" s="97">
        <f t="shared" si="54"/>
        <v>553</v>
      </c>
      <c r="O280" s="95"/>
      <c r="P280" s="95"/>
      <c r="Q280" s="112">
        <f t="shared" ref="Q280:Q343" si="55">IF($L280&gt;0,$L280*1000*IF($L280&gt;30000,0.9,1)*$E280%/$D280,"")</f>
        <v>2930491.2115384615</v>
      </c>
      <c r="R280" s="112">
        <f t="shared" si="52"/>
        <v>1085367.1153846155</v>
      </c>
      <c r="S280" s="112">
        <f t="shared" si="53"/>
        <v>1085367.1153846155</v>
      </c>
      <c r="T280" s="95">
        <v>3</v>
      </c>
      <c r="U280" s="95"/>
      <c r="V280" s="95">
        <v>1</v>
      </c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</row>
    <row r="281" spans="1:67" ht="25.5" hidden="1" x14ac:dyDescent="0.2">
      <c r="A281" s="50"/>
      <c r="B281" s="49" t="s">
        <v>684</v>
      </c>
      <c r="C281" s="47" t="s">
        <v>685</v>
      </c>
      <c r="D281" s="50"/>
      <c r="E281" s="50"/>
      <c r="F281" s="50"/>
      <c r="G281" s="50"/>
      <c r="H281" s="50"/>
      <c r="I281" s="50"/>
      <c r="J281" s="90">
        <f t="shared" si="50"/>
        <v>0</v>
      </c>
      <c r="K281" s="50"/>
      <c r="L281" s="51"/>
      <c r="N281" s="95"/>
      <c r="O281" s="95"/>
      <c r="P281" s="95"/>
      <c r="Q281" s="112" t="str">
        <f t="shared" si="55"/>
        <v/>
      </c>
      <c r="R281" s="112" t="str">
        <f t="shared" si="52"/>
        <v/>
      </c>
      <c r="S281" s="112" t="str">
        <f t="shared" si="53"/>
        <v/>
      </c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</row>
    <row r="282" spans="1:67" ht="25.5" hidden="1" x14ac:dyDescent="0.2">
      <c r="A282" s="52" t="s">
        <v>686</v>
      </c>
      <c r="B282" s="53" t="s">
        <v>687</v>
      </c>
      <c r="C282" s="54" t="s">
        <v>2484</v>
      </c>
      <c r="D282" s="55">
        <v>155</v>
      </c>
      <c r="E282" s="56">
        <v>18</v>
      </c>
      <c r="F282" s="57">
        <v>7.6</v>
      </c>
      <c r="G282" s="55">
        <v>5</v>
      </c>
      <c r="H282" s="55">
        <v>76</v>
      </c>
      <c r="I282" s="52" t="s">
        <v>291</v>
      </c>
      <c r="J282" s="90">
        <f t="shared" si="50"/>
        <v>134463</v>
      </c>
      <c r="K282" s="60" t="s">
        <v>17</v>
      </c>
      <c r="L282" s="58">
        <v>18917</v>
      </c>
      <c r="N282" s="97">
        <f t="shared" ref="N282:N283" si="56">H282</f>
        <v>76</v>
      </c>
      <c r="O282" s="95"/>
      <c r="P282" s="95"/>
      <c r="Q282" s="112">
        <f t="shared" si="55"/>
        <v>21968.129032258064</v>
      </c>
      <c r="R282" s="112">
        <f t="shared" si="52"/>
        <v>9275.4322580645166</v>
      </c>
      <c r="S282" s="112">
        <f t="shared" si="53"/>
        <v>6102.2580645161288</v>
      </c>
      <c r="T282" s="95"/>
      <c r="U282" s="95">
        <v>1</v>
      </c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</row>
    <row r="283" spans="1:67" ht="25.5" hidden="1" x14ac:dyDescent="0.2">
      <c r="A283" s="52" t="s">
        <v>688</v>
      </c>
      <c r="B283" s="53" t="s">
        <v>689</v>
      </c>
      <c r="C283" s="54" t="s">
        <v>2485</v>
      </c>
      <c r="D283" s="55">
        <v>155</v>
      </c>
      <c r="E283" s="56">
        <v>18</v>
      </c>
      <c r="F283" s="57">
        <v>7.6</v>
      </c>
      <c r="G283" s="55">
        <v>5</v>
      </c>
      <c r="H283" s="55">
        <v>97</v>
      </c>
      <c r="I283" s="52" t="s">
        <v>291</v>
      </c>
      <c r="J283" s="90">
        <f t="shared" si="50"/>
        <v>171617.25</v>
      </c>
      <c r="K283" s="60" t="s">
        <v>17</v>
      </c>
      <c r="L283" s="58">
        <v>23618</v>
      </c>
      <c r="N283" s="97">
        <f t="shared" si="56"/>
        <v>97</v>
      </c>
      <c r="O283" s="95"/>
      <c r="P283" s="95"/>
      <c r="Q283" s="112">
        <f t="shared" si="55"/>
        <v>27427.354838709678</v>
      </c>
      <c r="R283" s="112">
        <f t="shared" si="52"/>
        <v>11580.438709677419</v>
      </c>
      <c r="S283" s="112">
        <f t="shared" si="53"/>
        <v>7618.7096774193551</v>
      </c>
      <c r="T283" s="95"/>
      <c r="U283" s="95">
        <v>1</v>
      </c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</row>
    <row r="284" spans="1:67" ht="25.5" hidden="1" x14ac:dyDescent="0.2">
      <c r="A284" s="50"/>
      <c r="B284" s="49" t="s">
        <v>690</v>
      </c>
      <c r="C284" s="47" t="s">
        <v>691</v>
      </c>
      <c r="D284" s="50"/>
      <c r="E284" s="50"/>
      <c r="F284" s="50"/>
      <c r="G284" s="50"/>
      <c r="H284" s="50"/>
      <c r="I284" s="50"/>
      <c r="J284" s="90">
        <f t="shared" si="50"/>
        <v>0</v>
      </c>
      <c r="K284" s="50"/>
      <c r="L284" s="51"/>
      <c r="N284" s="95"/>
      <c r="O284" s="95"/>
      <c r="P284" s="95"/>
      <c r="Q284" s="112" t="str">
        <f t="shared" si="55"/>
        <v/>
      </c>
      <c r="R284" s="112" t="str">
        <f t="shared" si="52"/>
        <v/>
      </c>
      <c r="S284" s="112" t="str">
        <f t="shared" si="53"/>
        <v/>
      </c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</row>
    <row r="285" spans="1:67" ht="25.5" hidden="1" x14ac:dyDescent="0.2">
      <c r="A285" s="52" t="s">
        <v>692</v>
      </c>
      <c r="B285" s="53" t="s">
        <v>693</v>
      </c>
      <c r="C285" s="54" t="s">
        <v>2486</v>
      </c>
      <c r="D285" s="55">
        <v>260</v>
      </c>
      <c r="E285" s="56">
        <v>18</v>
      </c>
      <c r="F285" s="57">
        <v>8.6</v>
      </c>
      <c r="G285" s="55">
        <v>5</v>
      </c>
      <c r="H285" s="55">
        <v>315</v>
      </c>
      <c r="I285" s="52" t="s">
        <v>291</v>
      </c>
      <c r="J285" s="90">
        <f t="shared" si="50"/>
        <v>557313.75</v>
      </c>
      <c r="K285" s="60" t="s">
        <v>572</v>
      </c>
      <c r="L285" s="58">
        <v>1351273</v>
      </c>
      <c r="N285" s="97">
        <f t="shared" ref="N285:N287" si="57">H285</f>
        <v>315</v>
      </c>
      <c r="O285" s="95"/>
      <c r="P285" s="95"/>
      <c r="Q285" s="112">
        <f t="shared" si="55"/>
        <v>841947.0230769231</v>
      </c>
      <c r="R285" s="112">
        <f t="shared" si="52"/>
        <v>446959.53076923074</v>
      </c>
      <c r="S285" s="112">
        <f t="shared" si="53"/>
        <v>259860.19230769231</v>
      </c>
      <c r="T285" s="95">
        <v>1</v>
      </c>
      <c r="U285" s="95">
        <v>1</v>
      </c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</row>
    <row r="286" spans="1:67" ht="25.5" hidden="1" x14ac:dyDescent="0.2">
      <c r="A286" s="52" t="s">
        <v>694</v>
      </c>
      <c r="B286" s="53" t="s">
        <v>695</v>
      </c>
      <c r="C286" s="54" t="s">
        <v>2476</v>
      </c>
      <c r="D286" s="55">
        <v>260</v>
      </c>
      <c r="E286" s="56">
        <v>18</v>
      </c>
      <c r="F286" s="57">
        <v>7.6</v>
      </c>
      <c r="G286" s="55">
        <v>5</v>
      </c>
      <c r="H286" s="55">
        <v>357</v>
      </c>
      <c r="I286" s="52" t="s">
        <v>291</v>
      </c>
      <c r="J286" s="90">
        <f t="shared" si="50"/>
        <v>631622.25</v>
      </c>
      <c r="K286" s="60" t="s">
        <v>572</v>
      </c>
      <c r="L286" s="58">
        <v>1766194</v>
      </c>
      <c r="N286" s="97">
        <f t="shared" si="57"/>
        <v>357</v>
      </c>
      <c r="O286" s="95"/>
      <c r="P286" s="95"/>
      <c r="Q286" s="112">
        <f t="shared" si="55"/>
        <v>1100474.7230769231</v>
      </c>
      <c r="R286" s="112">
        <f t="shared" si="52"/>
        <v>516272.09230769234</v>
      </c>
      <c r="S286" s="112">
        <f t="shared" si="53"/>
        <v>339652.69230769231</v>
      </c>
      <c r="T286" s="95">
        <v>1</v>
      </c>
      <c r="U286" s="95">
        <v>1</v>
      </c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</row>
    <row r="287" spans="1:67" ht="25.5" hidden="1" x14ac:dyDescent="0.2">
      <c r="A287" s="52" t="s">
        <v>696</v>
      </c>
      <c r="B287" s="53" t="s">
        <v>697</v>
      </c>
      <c r="C287" s="54" t="s">
        <v>2482</v>
      </c>
      <c r="D287" s="55">
        <v>260</v>
      </c>
      <c r="E287" s="56">
        <v>18</v>
      </c>
      <c r="F287" s="57">
        <v>7.6</v>
      </c>
      <c r="G287" s="55">
        <v>5</v>
      </c>
      <c r="H287" s="55">
        <v>630</v>
      </c>
      <c r="I287" s="52" t="s">
        <v>291</v>
      </c>
      <c r="J287" s="90">
        <f t="shared" si="50"/>
        <v>1114627.5</v>
      </c>
      <c r="K287" s="60" t="s">
        <v>572</v>
      </c>
      <c r="L287" s="58">
        <v>5964816</v>
      </c>
      <c r="N287" s="97">
        <f t="shared" si="57"/>
        <v>630</v>
      </c>
      <c r="O287" s="95"/>
      <c r="P287" s="95"/>
      <c r="Q287" s="112">
        <f t="shared" si="55"/>
        <v>3716539.2</v>
      </c>
      <c r="R287" s="112">
        <f t="shared" si="52"/>
        <v>1743561.6</v>
      </c>
      <c r="S287" s="112">
        <f t="shared" si="53"/>
        <v>1147080</v>
      </c>
      <c r="T287" s="95">
        <v>1</v>
      </c>
      <c r="U287" s="95">
        <v>1</v>
      </c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</row>
    <row r="288" spans="1:67" ht="25.5" hidden="1" x14ac:dyDescent="0.2">
      <c r="A288" s="50"/>
      <c r="B288" s="49" t="s">
        <v>698</v>
      </c>
      <c r="C288" s="47" t="s">
        <v>699</v>
      </c>
      <c r="D288" s="50"/>
      <c r="E288" s="50"/>
      <c r="F288" s="50"/>
      <c r="G288" s="50"/>
      <c r="H288" s="50"/>
      <c r="I288" s="50"/>
      <c r="J288" s="90">
        <f t="shared" si="50"/>
        <v>0</v>
      </c>
      <c r="K288" s="50"/>
      <c r="L288" s="51"/>
      <c r="N288" s="95"/>
      <c r="O288" s="95"/>
      <c r="P288" s="95"/>
      <c r="Q288" s="112" t="str">
        <f t="shared" si="55"/>
        <v/>
      </c>
      <c r="R288" s="112" t="str">
        <f t="shared" si="52"/>
        <v/>
      </c>
      <c r="S288" s="112" t="str">
        <f t="shared" si="53"/>
        <v/>
      </c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</row>
    <row r="289" spans="1:67" ht="25.5" hidden="1" x14ac:dyDescent="0.2">
      <c r="A289" s="52" t="s">
        <v>700</v>
      </c>
      <c r="B289" s="53" t="s">
        <v>701</v>
      </c>
      <c r="C289" s="54" t="s">
        <v>2487</v>
      </c>
      <c r="D289" s="55">
        <v>260</v>
      </c>
      <c r="E289" s="56">
        <v>18</v>
      </c>
      <c r="F289" s="57">
        <v>8.6</v>
      </c>
      <c r="G289" s="55">
        <v>5</v>
      </c>
      <c r="H289" s="55">
        <v>134</v>
      </c>
      <c r="I289" s="52" t="s">
        <v>291</v>
      </c>
      <c r="J289" s="90">
        <f t="shared" si="50"/>
        <v>237079.5</v>
      </c>
      <c r="K289" s="60" t="s">
        <v>572</v>
      </c>
      <c r="L289" s="58">
        <v>214626</v>
      </c>
      <c r="N289" s="97">
        <f t="shared" ref="N289:N290" si="58">H289</f>
        <v>134</v>
      </c>
      <c r="O289" s="95"/>
      <c r="P289" s="95"/>
      <c r="Q289" s="112">
        <f t="shared" si="55"/>
        <v>133728.5076923077</v>
      </c>
      <c r="R289" s="112">
        <f t="shared" si="52"/>
        <v>70991.676923076928</v>
      </c>
      <c r="S289" s="112">
        <f t="shared" si="53"/>
        <v>41274.230769230766</v>
      </c>
      <c r="T289" s="95">
        <v>1</v>
      </c>
      <c r="U289" s="95">
        <v>1</v>
      </c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</row>
    <row r="290" spans="1:67" ht="25.5" hidden="1" x14ac:dyDescent="0.2">
      <c r="A290" s="52" t="s">
        <v>702</v>
      </c>
      <c r="B290" s="53" t="s">
        <v>703</v>
      </c>
      <c r="C290" s="54" t="s">
        <v>2474</v>
      </c>
      <c r="D290" s="55">
        <v>260</v>
      </c>
      <c r="E290" s="56">
        <v>18</v>
      </c>
      <c r="F290" s="57">
        <v>8.6</v>
      </c>
      <c r="G290" s="55">
        <v>5</v>
      </c>
      <c r="H290" s="55">
        <v>840</v>
      </c>
      <c r="I290" s="52" t="s">
        <v>291</v>
      </c>
      <c r="J290" s="90">
        <f t="shared" si="50"/>
        <v>1486170</v>
      </c>
      <c r="K290" s="60" t="s">
        <v>572</v>
      </c>
      <c r="L290" s="58">
        <v>1831774</v>
      </c>
      <c r="N290" s="97">
        <f t="shared" si="58"/>
        <v>840</v>
      </c>
      <c r="O290" s="95"/>
      <c r="P290" s="95"/>
      <c r="Q290" s="112">
        <f t="shared" si="55"/>
        <v>1141336.1076923078</v>
      </c>
      <c r="R290" s="112">
        <f t="shared" si="52"/>
        <v>605894.4769230769</v>
      </c>
      <c r="S290" s="112">
        <f t="shared" si="53"/>
        <v>352264.23076923075</v>
      </c>
      <c r="T290" s="95">
        <v>1</v>
      </c>
      <c r="U290" s="95">
        <v>1</v>
      </c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</row>
    <row r="291" spans="1:67" ht="25.5" hidden="1" x14ac:dyDescent="0.2">
      <c r="A291" s="50"/>
      <c r="B291" s="49" t="s">
        <v>704</v>
      </c>
      <c r="C291" s="47" t="s">
        <v>705</v>
      </c>
      <c r="D291" s="50"/>
      <c r="E291" s="50"/>
      <c r="F291" s="50"/>
      <c r="G291" s="50"/>
      <c r="H291" s="50"/>
      <c r="I291" s="50"/>
      <c r="J291" s="90">
        <f t="shared" si="50"/>
        <v>0</v>
      </c>
      <c r="K291" s="50"/>
      <c r="L291" s="51"/>
      <c r="N291" s="95"/>
      <c r="O291" s="95"/>
      <c r="P291" s="95"/>
      <c r="Q291" s="112" t="str">
        <f t="shared" si="55"/>
        <v/>
      </c>
      <c r="R291" s="112" t="str">
        <f t="shared" si="52"/>
        <v/>
      </c>
      <c r="S291" s="112" t="str">
        <f t="shared" si="53"/>
        <v/>
      </c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</row>
    <row r="292" spans="1:67" ht="25.5" hidden="1" x14ac:dyDescent="0.2">
      <c r="A292" s="52" t="s">
        <v>706</v>
      </c>
      <c r="B292" s="53" t="s">
        <v>707</v>
      </c>
      <c r="C292" s="59" t="s">
        <v>708</v>
      </c>
      <c r="D292" s="55">
        <v>190</v>
      </c>
      <c r="E292" s="56">
        <v>15</v>
      </c>
      <c r="F292" s="57">
        <v>5.7</v>
      </c>
      <c r="G292" s="55">
        <v>5</v>
      </c>
      <c r="H292" s="55">
        <v>210</v>
      </c>
      <c r="I292" s="52" t="s">
        <v>291</v>
      </c>
      <c r="J292" s="90">
        <f t="shared" si="50"/>
        <v>371542.5</v>
      </c>
      <c r="K292" s="60" t="s">
        <v>709</v>
      </c>
      <c r="L292" s="58">
        <v>3286462</v>
      </c>
      <c r="N292" s="97">
        <f t="shared" ref="N292:N296" si="59">H292</f>
        <v>210</v>
      </c>
      <c r="O292" s="95"/>
      <c r="P292" s="95"/>
      <c r="Q292" s="112">
        <f t="shared" si="55"/>
        <v>2335117.7368421052</v>
      </c>
      <c r="R292" s="112">
        <f t="shared" si="52"/>
        <v>985938.6</v>
      </c>
      <c r="S292" s="112">
        <f t="shared" si="53"/>
        <v>864858.42105263157</v>
      </c>
      <c r="T292" s="95"/>
      <c r="U292" s="95">
        <v>1</v>
      </c>
      <c r="V292" s="95">
        <v>1</v>
      </c>
      <c r="W292" s="95">
        <v>1</v>
      </c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</row>
    <row r="293" spans="1:67" ht="25.5" hidden="1" x14ac:dyDescent="0.2">
      <c r="A293" s="52" t="s">
        <v>710</v>
      </c>
      <c r="B293" s="53" t="s">
        <v>711</v>
      </c>
      <c r="C293" s="59" t="s">
        <v>712</v>
      </c>
      <c r="D293" s="55">
        <v>190</v>
      </c>
      <c r="E293" s="56">
        <v>15</v>
      </c>
      <c r="F293" s="57">
        <v>5.7</v>
      </c>
      <c r="G293" s="55">
        <v>5</v>
      </c>
      <c r="H293" s="55">
        <v>300</v>
      </c>
      <c r="I293" s="52" t="s">
        <v>291</v>
      </c>
      <c r="J293" s="90">
        <f t="shared" si="50"/>
        <v>530775</v>
      </c>
      <c r="K293" s="60" t="s">
        <v>709</v>
      </c>
      <c r="L293" s="58">
        <v>4648053</v>
      </c>
      <c r="N293" s="97">
        <f t="shared" si="59"/>
        <v>300</v>
      </c>
      <c r="O293" s="95"/>
      <c r="P293" s="95"/>
      <c r="Q293" s="112">
        <f t="shared" si="55"/>
        <v>3302563.9736842103</v>
      </c>
      <c r="R293" s="112">
        <f t="shared" si="52"/>
        <v>1394415.9</v>
      </c>
      <c r="S293" s="112">
        <f t="shared" si="53"/>
        <v>1223171.8421052631</v>
      </c>
      <c r="T293" s="95"/>
      <c r="U293" s="95">
        <v>1</v>
      </c>
      <c r="V293" s="95">
        <v>1</v>
      </c>
      <c r="W293" s="95">
        <v>1</v>
      </c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</row>
    <row r="294" spans="1:67" ht="25.5" hidden="1" x14ac:dyDescent="0.2">
      <c r="A294" s="52" t="s">
        <v>713</v>
      </c>
      <c r="B294" s="53" t="s">
        <v>714</v>
      </c>
      <c r="C294" s="59" t="s">
        <v>715</v>
      </c>
      <c r="D294" s="55">
        <v>190</v>
      </c>
      <c r="E294" s="56">
        <v>15</v>
      </c>
      <c r="F294" s="57">
        <v>5.7</v>
      </c>
      <c r="G294" s="55">
        <v>5</v>
      </c>
      <c r="H294" s="55">
        <v>324</v>
      </c>
      <c r="I294" s="52" t="s">
        <v>291</v>
      </c>
      <c r="J294" s="90">
        <f t="shared" si="50"/>
        <v>573237</v>
      </c>
      <c r="K294" s="60" t="s">
        <v>716</v>
      </c>
      <c r="L294" s="58">
        <v>5422748</v>
      </c>
      <c r="N294" s="97">
        <f t="shared" si="59"/>
        <v>324</v>
      </c>
      <c r="O294" s="95"/>
      <c r="P294" s="95"/>
      <c r="Q294" s="112">
        <f t="shared" si="55"/>
        <v>3853005.1578947366</v>
      </c>
      <c r="R294" s="112">
        <f t="shared" si="52"/>
        <v>1626824.4</v>
      </c>
      <c r="S294" s="112">
        <f t="shared" si="53"/>
        <v>1427038.9473684211</v>
      </c>
      <c r="T294" s="95"/>
      <c r="U294" s="95">
        <v>2</v>
      </c>
      <c r="V294" s="95">
        <v>1</v>
      </c>
      <c r="W294" s="95">
        <v>1</v>
      </c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</row>
    <row r="295" spans="1:67" ht="25.5" hidden="1" x14ac:dyDescent="0.2">
      <c r="A295" s="52" t="s">
        <v>717</v>
      </c>
      <c r="B295" s="53" t="s">
        <v>718</v>
      </c>
      <c r="C295" s="59" t="s">
        <v>719</v>
      </c>
      <c r="D295" s="55">
        <v>190</v>
      </c>
      <c r="E295" s="56">
        <v>15</v>
      </c>
      <c r="F295" s="57">
        <v>5.5</v>
      </c>
      <c r="G295" s="55">
        <v>5</v>
      </c>
      <c r="H295" s="55">
        <v>384</v>
      </c>
      <c r="I295" s="52" t="s">
        <v>291</v>
      </c>
      <c r="J295" s="90">
        <f t="shared" si="50"/>
        <v>679392</v>
      </c>
      <c r="K295" s="60" t="s">
        <v>720</v>
      </c>
      <c r="L295" s="58">
        <v>6094486</v>
      </c>
      <c r="N295" s="97">
        <f t="shared" si="59"/>
        <v>384</v>
      </c>
      <c r="O295" s="95"/>
      <c r="P295" s="95"/>
      <c r="Q295" s="112">
        <f t="shared" si="55"/>
        <v>4330292.6842105268</v>
      </c>
      <c r="R295" s="112">
        <f t="shared" si="52"/>
        <v>1764193.3157894737</v>
      </c>
      <c r="S295" s="112">
        <f t="shared" si="53"/>
        <v>1603812.105263158</v>
      </c>
      <c r="T295" s="95"/>
      <c r="U295" s="95">
        <v>2</v>
      </c>
      <c r="V295" s="95">
        <v>2</v>
      </c>
      <c r="W295" s="95">
        <v>1</v>
      </c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</row>
    <row r="296" spans="1:67" ht="25.5" hidden="1" x14ac:dyDescent="0.2">
      <c r="A296" s="52" t="s">
        <v>721</v>
      </c>
      <c r="B296" s="53" t="s">
        <v>722</v>
      </c>
      <c r="C296" s="59" t="s">
        <v>723</v>
      </c>
      <c r="D296" s="55">
        <v>190</v>
      </c>
      <c r="E296" s="56">
        <v>15</v>
      </c>
      <c r="F296" s="57">
        <v>5.5</v>
      </c>
      <c r="G296" s="55">
        <v>5</v>
      </c>
      <c r="H296" s="55">
        <v>714</v>
      </c>
      <c r="I296" s="52" t="s">
        <v>291</v>
      </c>
      <c r="J296" s="90">
        <f t="shared" si="50"/>
        <v>1263244.5</v>
      </c>
      <c r="K296" s="60" t="s">
        <v>720</v>
      </c>
      <c r="L296" s="58">
        <v>6737442</v>
      </c>
      <c r="N296" s="97">
        <f t="shared" si="59"/>
        <v>714</v>
      </c>
      <c r="O296" s="95"/>
      <c r="P296" s="95"/>
      <c r="Q296" s="112">
        <f t="shared" si="55"/>
        <v>4787129.8421052629</v>
      </c>
      <c r="R296" s="112">
        <f t="shared" si="52"/>
        <v>1950312.1578947369</v>
      </c>
      <c r="S296" s="112">
        <f t="shared" si="53"/>
        <v>1773011.0526315789</v>
      </c>
      <c r="T296" s="95"/>
      <c r="U296" s="95">
        <v>2</v>
      </c>
      <c r="V296" s="95">
        <v>2</v>
      </c>
      <c r="W296" s="95">
        <v>1</v>
      </c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</row>
    <row r="297" spans="1:67" ht="25.5" hidden="1" x14ac:dyDescent="0.2">
      <c r="A297" s="50"/>
      <c r="B297" s="49" t="s">
        <v>724</v>
      </c>
      <c r="C297" s="47" t="s">
        <v>725</v>
      </c>
      <c r="D297" s="50"/>
      <c r="E297" s="50"/>
      <c r="F297" s="50"/>
      <c r="G297" s="50"/>
      <c r="H297" s="50"/>
      <c r="I297" s="50"/>
      <c r="J297" s="90">
        <f t="shared" si="50"/>
        <v>0</v>
      </c>
      <c r="K297" s="50"/>
      <c r="L297" s="51"/>
      <c r="N297" s="95"/>
      <c r="O297" s="95"/>
      <c r="P297" s="95"/>
      <c r="Q297" s="112" t="str">
        <f t="shared" si="55"/>
        <v/>
      </c>
      <c r="R297" s="112" t="str">
        <f t="shared" si="52"/>
        <v/>
      </c>
      <c r="S297" s="112" t="str">
        <f t="shared" si="53"/>
        <v/>
      </c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</row>
    <row r="298" spans="1:67" ht="25.5" hidden="1" x14ac:dyDescent="0.2">
      <c r="A298" s="50"/>
      <c r="B298" s="49" t="s">
        <v>726</v>
      </c>
      <c r="C298" s="47" t="s">
        <v>727</v>
      </c>
      <c r="D298" s="50"/>
      <c r="E298" s="50"/>
      <c r="F298" s="50"/>
      <c r="G298" s="50"/>
      <c r="H298" s="50"/>
      <c r="I298" s="50"/>
      <c r="J298" s="90">
        <f t="shared" si="50"/>
        <v>0</v>
      </c>
      <c r="K298" s="50"/>
      <c r="L298" s="51"/>
      <c r="N298" s="95"/>
      <c r="O298" s="95"/>
      <c r="P298" s="95"/>
      <c r="Q298" s="112" t="str">
        <f t="shared" si="55"/>
        <v/>
      </c>
      <c r="R298" s="112" t="str">
        <f t="shared" si="52"/>
        <v/>
      </c>
      <c r="S298" s="112" t="str">
        <f t="shared" si="53"/>
        <v/>
      </c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</row>
    <row r="299" spans="1:67" ht="25.5" hidden="1" x14ac:dyDescent="0.2">
      <c r="A299" s="52" t="s">
        <v>728</v>
      </c>
      <c r="B299" s="53" t="s">
        <v>729</v>
      </c>
      <c r="C299" s="59" t="s">
        <v>730</v>
      </c>
      <c r="D299" s="55">
        <v>150</v>
      </c>
      <c r="E299" s="56">
        <v>13</v>
      </c>
      <c r="F299" s="57">
        <v>5.6</v>
      </c>
      <c r="G299" s="55">
        <v>6</v>
      </c>
      <c r="H299" s="55">
        <v>57</v>
      </c>
      <c r="I299" s="52" t="s">
        <v>16</v>
      </c>
      <c r="J299" s="90">
        <f t="shared" si="50"/>
        <v>593504.72727272729</v>
      </c>
      <c r="K299" s="60" t="s">
        <v>188</v>
      </c>
      <c r="L299" s="58">
        <v>930161</v>
      </c>
      <c r="N299" s="95"/>
      <c r="O299" s="95"/>
      <c r="P299" s="97">
        <f>H299</f>
        <v>57</v>
      </c>
      <c r="Q299" s="112">
        <f t="shared" si="55"/>
        <v>725525.58</v>
      </c>
      <c r="R299" s="112">
        <f t="shared" si="52"/>
        <v>347260.10666666663</v>
      </c>
      <c r="S299" s="112">
        <f t="shared" si="53"/>
        <v>372064.4</v>
      </c>
      <c r="T299" s="95"/>
      <c r="U299" s="95"/>
      <c r="V299" s="95"/>
      <c r="W299" s="95"/>
      <c r="X299" s="95"/>
      <c r="Y299" s="95">
        <v>1</v>
      </c>
      <c r="Z299" s="95"/>
      <c r="AA299" s="95">
        <v>1</v>
      </c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</row>
    <row r="300" spans="1:67" ht="38.25" hidden="1" x14ac:dyDescent="0.2">
      <c r="A300" s="50"/>
      <c r="B300" s="49" t="s">
        <v>731</v>
      </c>
      <c r="C300" s="54" t="s">
        <v>2488</v>
      </c>
      <c r="D300" s="50"/>
      <c r="E300" s="50"/>
      <c r="F300" s="50"/>
      <c r="G300" s="50"/>
      <c r="H300" s="50"/>
      <c r="I300" s="50"/>
      <c r="J300" s="90">
        <f t="shared" si="50"/>
        <v>0</v>
      </c>
      <c r="K300" s="50"/>
      <c r="L300" s="51"/>
      <c r="N300" s="95"/>
      <c r="O300" s="95"/>
      <c r="P300" s="95"/>
      <c r="Q300" s="112" t="str">
        <f t="shared" si="55"/>
        <v/>
      </c>
      <c r="R300" s="112" t="str">
        <f t="shared" si="52"/>
        <v/>
      </c>
      <c r="S300" s="112" t="str">
        <f t="shared" si="53"/>
        <v/>
      </c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</row>
    <row r="301" spans="1:67" ht="25.5" hidden="1" x14ac:dyDescent="0.2">
      <c r="A301" s="52" t="s">
        <v>732</v>
      </c>
      <c r="B301" s="53" t="s">
        <v>733</v>
      </c>
      <c r="C301" s="59" t="s">
        <v>734</v>
      </c>
      <c r="D301" s="55">
        <v>180</v>
      </c>
      <c r="E301" s="56">
        <v>14</v>
      </c>
      <c r="F301" s="57">
        <v>6.4</v>
      </c>
      <c r="G301" s="55">
        <v>5</v>
      </c>
      <c r="H301" s="55">
        <v>34</v>
      </c>
      <c r="I301" s="52" t="s">
        <v>16</v>
      </c>
      <c r="J301" s="90">
        <f t="shared" si="50"/>
        <v>354020.36363636365</v>
      </c>
      <c r="K301" s="60" t="s">
        <v>292</v>
      </c>
      <c r="L301" s="58">
        <v>1284890</v>
      </c>
      <c r="N301" s="95"/>
      <c r="O301" s="95"/>
      <c r="P301" s="97">
        <f t="shared" ref="P301:P306" si="60">H301</f>
        <v>34</v>
      </c>
      <c r="Q301" s="112">
        <f t="shared" si="55"/>
        <v>899423.00000000012</v>
      </c>
      <c r="R301" s="112">
        <f t="shared" si="52"/>
        <v>456849.77777777775</v>
      </c>
      <c r="S301" s="112">
        <f t="shared" si="53"/>
        <v>356913.88888888888</v>
      </c>
      <c r="T301" s="95">
        <v>1</v>
      </c>
      <c r="U301" s="95"/>
      <c r="V301" s="95">
        <v>1</v>
      </c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</row>
    <row r="302" spans="1:67" ht="25.5" hidden="1" x14ac:dyDescent="0.2">
      <c r="A302" s="52" t="s">
        <v>735</v>
      </c>
      <c r="B302" s="53" t="s">
        <v>736</v>
      </c>
      <c r="C302" s="59" t="s">
        <v>737</v>
      </c>
      <c r="D302" s="55">
        <v>180</v>
      </c>
      <c r="E302" s="56">
        <v>14</v>
      </c>
      <c r="F302" s="57">
        <v>6.4</v>
      </c>
      <c r="G302" s="55">
        <v>5</v>
      </c>
      <c r="H302" s="55">
        <v>50</v>
      </c>
      <c r="I302" s="52" t="s">
        <v>16</v>
      </c>
      <c r="J302" s="90">
        <f t="shared" si="50"/>
        <v>520618.18181818182</v>
      </c>
      <c r="K302" s="60" t="s">
        <v>292</v>
      </c>
      <c r="L302" s="58">
        <v>1520612</v>
      </c>
      <c r="N302" s="95"/>
      <c r="O302" s="95"/>
      <c r="P302" s="97">
        <f t="shared" si="60"/>
        <v>50</v>
      </c>
      <c r="Q302" s="112">
        <f t="shared" si="55"/>
        <v>1064428.4000000001</v>
      </c>
      <c r="R302" s="112">
        <f t="shared" si="52"/>
        <v>540662.04444444447</v>
      </c>
      <c r="S302" s="112">
        <f t="shared" si="53"/>
        <v>422392.22222222225</v>
      </c>
      <c r="T302" s="95">
        <v>1</v>
      </c>
      <c r="U302" s="95"/>
      <c r="V302" s="95">
        <v>1</v>
      </c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</row>
    <row r="303" spans="1:67" ht="25.5" hidden="1" x14ac:dyDescent="0.2">
      <c r="A303" s="52" t="s">
        <v>738</v>
      </c>
      <c r="B303" s="53" t="s">
        <v>739</v>
      </c>
      <c r="C303" s="59" t="s">
        <v>740</v>
      </c>
      <c r="D303" s="55">
        <v>180</v>
      </c>
      <c r="E303" s="56">
        <v>14</v>
      </c>
      <c r="F303" s="57">
        <v>3.8</v>
      </c>
      <c r="G303" s="55">
        <v>5</v>
      </c>
      <c r="H303" s="55">
        <v>63</v>
      </c>
      <c r="I303" s="52" t="s">
        <v>16</v>
      </c>
      <c r="J303" s="90">
        <f t="shared" si="50"/>
        <v>655978.90909090906</v>
      </c>
      <c r="K303" s="60" t="s">
        <v>292</v>
      </c>
      <c r="L303" s="58">
        <v>2991351</v>
      </c>
      <c r="N303" s="95"/>
      <c r="O303" s="95"/>
      <c r="P303" s="97">
        <f t="shared" si="60"/>
        <v>63</v>
      </c>
      <c r="Q303" s="112">
        <f t="shared" si="55"/>
        <v>2093945.7000000004</v>
      </c>
      <c r="R303" s="112">
        <f t="shared" si="52"/>
        <v>631507.43333333335</v>
      </c>
      <c r="S303" s="112">
        <f t="shared" si="53"/>
        <v>830930.83333333337</v>
      </c>
      <c r="T303" s="95">
        <v>1</v>
      </c>
      <c r="U303" s="95"/>
      <c r="V303" s="95">
        <v>1</v>
      </c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</row>
    <row r="304" spans="1:67" ht="25.5" hidden="1" x14ac:dyDescent="0.2">
      <c r="A304" s="52" t="s">
        <v>741</v>
      </c>
      <c r="B304" s="53" t="s">
        <v>742</v>
      </c>
      <c r="C304" s="59" t="s">
        <v>743</v>
      </c>
      <c r="D304" s="55">
        <v>180</v>
      </c>
      <c r="E304" s="56">
        <v>14</v>
      </c>
      <c r="F304" s="57">
        <v>3.8</v>
      </c>
      <c r="G304" s="55">
        <v>5</v>
      </c>
      <c r="H304" s="55">
        <v>79</v>
      </c>
      <c r="I304" s="52" t="s">
        <v>16</v>
      </c>
      <c r="J304" s="90">
        <f t="shared" si="50"/>
        <v>822576.72727272729</v>
      </c>
      <c r="K304" s="60" t="s">
        <v>292</v>
      </c>
      <c r="L304" s="58">
        <v>13200000</v>
      </c>
      <c r="N304" s="95"/>
      <c r="O304" s="95"/>
      <c r="P304" s="97">
        <f t="shared" si="60"/>
        <v>79</v>
      </c>
      <c r="Q304" s="112">
        <f t="shared" si="55"/>
        <v>9240000.0000000019</v>
      </c>
      <c r="R304" s="112">
        <f t="shared" si="52"/>
        <v>2786666.6666666665</v>
      </c>
      <c r="S304" s="112">
        <f t="shared" si="53"/>
        <v>3666666.6666666665</v>
      </c>
      <c r="T304" s="95">
        <v>1</v>
      </c>
      <c r="U304" s="95"/>
      <c r="V304" s="95">
        <v>1</v>
      </c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</row>
    <row r="305" spans="1:67" ht="27.75" hidden="1" x14ac:dyDescent="0.2">
      <c r="A305" s="52" t="s">
        <v>744</v>
      </c>
      <c r="B305" s="53" t="s">
        <v>745</v>
      </c>
      <c r="C305" s="54" t="s">
        <v>2489</v>
      </c>
      <c r="D305" s="55">
        <v>180</v>
      </c>
      <c r="E305" s="56">
        <v>14</v>
      </c>
      <c r="F305" s="57">
        <v>4.2</v>
      </c>
      <c r="G305" s="55">
        <v>5</v>
      </c>
      <c r="H305" s="55">
        <v>30</v>
      </c>
      <c r="I305" s="52" t="s">
        <v>16</v>
      </c>
      <c r="J305" s="90">
        <f t="shared" si="50"/>
        <v>312370.90909090906</v>
      </c>
      <c r="K305" s="60" t="s">
        <v>292</v>
      </c>
      <c r="L305" s="58">
        <v>2043419</v>
      </c>
      <c r="N305" s="95"/>
      <c r="O305" s="95"/>
      <c r="P305" s="97">
        <f t="shared" si="60"/>
        <v>30</v>
      </c>
      <c r="Q305" s="112">
        <f t="shared" si="55"/>
        <v>1430393.3000000003</v>
      </c>
      <c r="R305" s="112">
        <f t="shared" si="52"/>
        <v>476797.76666666666</v>
      </c>
      <c r="S305" s="112">
        <f t="shared" si="53"/>
        <v>567616.38888888888</v>
      </c>
      <c r="T305" s="95">
        <v>1</v>
      </c>
      <c r="U305" s="95"/>
      <c r="V305" s="95">
        <v>1</v>
      </c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</row>
    <row r="306" spans="1:67" ht="27.75" hidden="1" x14ac:dyDescent="0.2">
      <c r="A306" s="52" t="s">
        <v>746</v>
      </c>
      <c r="B306" s="53" t="s">
        <v>747</v>
      </c>
      <c r="C306" s="54" t="s">
        <v>2490</v>
      </c>
      <c r="D306" s="55">
        <v>180</v>
      </c>
      <c r="E306" s="56">
        <v>14</v>
      </c>
      <c r="F306" s="57">
        <v>5.6</v>
      </c>
      <c r="G306" s="55">
        <v>6</v>
      </c>
      <c r="H306" s="55">
        <v>57</v>
      </c>
      <c r="I306" s="52" t="s">
        <v>16</v>
      </c>
      <c r="J306" s="90">
        <f t="shared" si="50"/>
        <v>593504.72727272729</v>
      </c>
      <c r="K306" s="60" t="s">
        <v>292</v>
      </c>
      <c r="L306" s="58">
        <v>6500000</v>
      </c>
      <c r="N306" s="95"/>
      <c r="O306" s="95"/>
      <c r="P306" s="97">
        <f t="shared" si="60"/>
        <v>57</v>
      </c>
      <c r="Q306" s="112">
        <f t="shared" si="55"/>
        <v>4550000.0000000009</v>
      </c>
      <c r="R306" s="112">
        <f t="shared" si="52"/>
        <v>2022222.2222222218</v>
      </c>
      <c r="S306" s="112">
        <f t="shared" si="53"/>
        <v>2166666.6666666665</v>
      </c>
      <c r="T306" s="95">
        <v>1</v>
      </c>
      <c r="U306" s="95"/>
      <c r="V306" s="95">
        <v>1</v>
      </c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</row>
    <row r="307" spans="1:67" ht="25.5" hidden="1" x14ac:dyDescent="0.2">
      <c r="A307" s="50"/>
      <c r="B307" s="49" t="s">
        <v>748</v>
      </c>
      <c r="C307" s="47" t="s">
        <v>749</v>
      </c>
      <c r="D307" s="50"/>
      <c r="E307" s="50"/>
      <c r="F307" s="50"/>
      <c r="G307" s="50"/>
      <c r="H307" s="50"/>
      <c r="I307" s="50"/>
      <c r="J307" s="90">
        <f t="shared" si="50"/>
        <v>0</v>
      </c>
      <c r="K307" s="50"/>
      <c r="L307" s="51"/>
      <c r="N307" s="95"/>
      <c r="O307" s="95"/>
      <c r="P307" s="95"/>
      <c r="Q307" s="112" t="str">
        <f t="shared" si="55"/>
        <v/>
      </c>
      <c r="R307" s="112" t="str">
        <f t="shared" si="52"/>
        <v/>
      </c>
      <c r="S307" s="112" t="str">
        <f t="shared" si="53"/>
        <v/>
      </c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</row>
    <row r="308" spans="1:67" ht="25.5" hidden="1" x14ac:dyDescent="0.2">
      <c r="A308" s="52" t="s">
        <v>750</v>
      </c>
      <c r="B308" s="53" t="s">
        <v>751</v>
      </c>
      <c r="C308" s="59" t="s">
        <v>752</v>
      </c>
      <c r="D308" s="55">
        <v>220</v>
      </c>
      <c r="E308" s="56">
        <v>16</v>
      </c>
      <c r="F308" s="57">
        <v>5.8</v>
      </c>
      <c r="G308" s="55">
        <v>5</v>
      </c>
      <c r="H308" s="55">
        <v>92</v>
      </c>
      <c r="I308" s="52" t="s">
        <v>16</v>
      </c>
      <c r="J308" s="90">
        <f t="shared" si="50"/>
        <v>957937.45454545447</v>
      </c>
      <c r="K308" s="60" t="s">
        <v>250</v>
      </c>
      <c r="L308" s="58">
        <v>3128588</v>
      </c>
      <c r="N308" s="95"/>
      <c r="O308" s="95"/>
      <c r="P308" s="97">
        <f t="shared" ref="P308:P310" si="61">H308</f>
        <v>92</v>
      </c>
      <c r="Q308" s="112">
        <f t="shared" si="55"/>
        <v>2047803.0545454544</v>
      </c>
      <c r="R308" s="112">
        <f t="shared" si="52"/>
        <v>824809.5636363636</v>
      </c>
      <c r="S308" s="112">
        <f t="shared" si="53"/>
        <v>711042.72727272729</v>
      </c>
      <c r="T308" s="95"/>
      <c r="U308" s="95">
        <v>1</v>
      </c>
      <c r="V308" s="95">
        <v>1</v>
      </c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</row>
    <row r="309" spans="1:67" ht="25.5" hidden="1" x14ac:dyDescent="0.2">
      <c r="A309" s="52" t="s">
        <v>753</v>
      </c>
      <c r="B309" s="53" t="s">
        <v>754</v>
      </c>
      <c r="C309" s="59" t="s">
        <v>755</v>
      </c>
      <c r="D309" s="55">
        <v>180</v>
      </c>
      <c r="E309" s="56">
        <v>16</v>
      </c>
      <c r="F309" s="57">
        <v>5.8</v>
      </c>
      <c r="G309" s="55">
        <v>5</v>
      </c>
      <c r="H309" s="55">
        <v>340</v>
      </c>
      <c r="I309" s="52" t="s">
        <v>16</v>
      </c>
      <c r="J309" s="90">
        <f t="shared" si="50"/>
        <v>3540203.6363636362</v>
      </c>
      <c r="K309" s="60" t="s">
        <v>236</v>
      </c>
      <c r="L309" s="58">
        <v>24432515</v>
      </c>
      <c r="N309" s="95"/>
      <c r="O309" s="95"/>
      <c r="P309" s="97">
        <f t="shared" si="61"/>
        <v>340</v>
      </c>
      <c r="Q309" s="112">
        <f t="shared" si="55"/>
        <v>19546012</v>
      </c>
      <c r="R309" s="112">
        <f t="shared" si="52"/>
        <v>7872699.277777778</v>
      </c>
      <c r="S309" s="112">
        <f t="shared" si="53"/>
        <v>6786809.722222222</v>
      </c>
      <c r="T309" s="95"/>
      <c r="U309" s="95">
        <v>1</v>
      </c>
      <c r="V309" s="95"/>
      <c r="W309" s="95"/>
      <c r="X309" s="95">
        <v>1</v>
      </c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</row>
    <row r="310" spans="1:67" ht="25.5" hidden="1" x14ac:dyDescent="0.2">
      <c r="A310" s="52" t="s">
        <v>756</v>
      </c>
      <c r="B310" s="53" t="s">
        <v>757</v>
      </c>
      <c r="C310" s="54" t="s">
        <v>2491</v>
      </c>
      <c r="D310" s="55">
        <v>180</v>
      </c>
      <c r="E310" s="56">
        <v>16</v>
      </c>
      <c r="F310" s="57">
        <v>5.8</v>
      </c>
      <c r="G310" s="55">
        <v>5</v>
      </c>
      <c r="H310" s="55">
        <v>523</v>
      </c>
      <c r="I310" s="52" t="s">
        <v>16</v>
      </c>
      <c r="J310" s="90">
        <f t="shared" si="50"/>
        <v>5445666.1818181816</v>
      </c>
      <c r="K310" s="60" t="s">
        <v>236</v>
      </c>
      <c r="L310" s="58">
        <v>17000000</v>
      </c>
      <c r="N310" s="95"/>
      <c r="O310" s="95"/>
      <c r="P310" s="97">
        <f t="shared" si="61"/>
        <v>523</v>
      </c>
      <c r="Q310" s="112">
        <f t="shared" si="55"/>
        <v>13600000</v>
      </c>
      <c r="R310" s="112">
        <f t="shared" si="52"/>
        <v>5477777.7777777771</v>
      </c>
      <c r="S310" s="112">
        <f t="shared" si="53"/>
        <v>4722222.222222222</v>
      </c>
      <c r="T310" s="95"/>
      <c r="U310" s="95">
        <v>1</v>
      </c>
      <c r="V310" s="95"/>
      <c r="W310" s="95"/>
      <c r="X310" s="95">
        <v>1</v>
      </c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</row>
    <row r="311" spans="1:67" ht="25.5" hidden="1" x14ac:dyDescent="0.2">
      <c r="A311" s="52" t="s">
        <v>758</v>
      </c>
      <c r="B311" s="53" t="s">
        <v>759</v>
      </c>
      <c r="C311" s="59" t="s">
        <v>760</v>
      </c>
      <c r="D311" s="55">
        <v>200</v>
      </c>
      <c r="E311" s="56">
        <v>20</v>
      </c>
      <c r="F311" s="57">
        <v>3.5</v>
      </c>
      <c r="G311" s="55">
        <v>5</v>
      </c>
      <c r="H311" s="50"/>
      <c r="I311" s="50"/>
      <c r="J311" s="90">
        <f t="shared" si="50"/>
        <v>0</v>
      </c>
      <c r="K311" s="60" t="s">
        <v>17</v>
      </c>
      <c r="L311" s="58">
        <v>57211</v>
      </c>
      <c r="N311" s="95"/>
      <c r="O311" s="95"/>
      <c r="P311" s="95"/>
      <c r="Q311" s="112">
        <f t="shared" si="55"/>
        <v>51489.9</v>
      </c>
      <c r="R311" s="112">
        <f t="shared" si="52"/>
        <v>10011.925000000001</v>
      </c>
      <c r="S311" s="112">
        <f t="shared" si="53"/>
        <v>14302.75</v>
      </c>
      <c r="T311" s="95"/>
      <c r="U311" s="95">
        <v>1</v>
      </c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</row>
    <row r="312" spans="1:67" ht="25.5" hidden="1" x14ac:dyDescent="0.2">
      <c r="A312" s="52" t="s">
        <v>761</v>
      </c>
      <c r="B312" s="53" t="s">
        <v>762</v>
      </c>
      <c r="C312" s="59" t="s">
        <v>763</v>
      </c>
      <c r="D312" s="55">
        <v>200</v>
      </c>
      <c r="E312" s="56">
        <v>17</v>
      </c>
      <c r="F312" s="57">
        <v>3.6</v>
      </c>
      <c r="G312" s="55">
        <v>5</v>
      </c>
      <c r="H312" s="55">
        <v>11</v>
      </c>
      <c r="I312" s="52" t="s">
        <v>16</v>
      </c>
      <c r="J312" s="90">
        <f t="shared" si="50"/>
        <v>114536</v>
      </c>
      <c r="K312" s="60" t="s">
        <v>17</v>
      </c>
      <c r="L312" s="58">
        <v>324920</v>
      </c>
      <c r="N312" s="95"/>
      <c r="O312" s="95"/>
      <c r="P312" s="97">
        <f>H312</f>
        <v>11</v>
      </c>
      <c r="Q312" s="112">
        <f t="shared" si="55"/>
        <v>248563.8</v>
      </c>
      <c r="R312" s="112">
        <f t="shared" si="52"/>
        <v>58485.600000000006</v>
      </c>
      <c r="S312" s="112">
        <f t="shared" si="53"/>
        <v>81230</v>
      </c>
      <c r="T312" s="95"/>
      <c r="U312" s="95">
        <v>1</v>
      </c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</row>
    <row r="313" spans="1:67" ht="25.5" hidden="1" x14ac:dyDescent="0.2">
      <c r="A313" s="52" t="s">
        <v>764</v>
      </c>
      <c r="B313" s="53" t="s">
        <v>765</v>
      </c>
      <c r="C313" s="59" t="s">
        <v>766</v>
      </c>
      <c r="D313" s="55">
        <v>200</v>
      </c>
      <c r="E313" s="56">
        <v>17</v>
      </c>
      <c r="F313" s="57">
        <v>4.5</v>
      </c>
      <c r="G313" s="55">
        <v>5</v>
      </c>
      <c r="H313" s="55">
        <v>4</v>
      </c>
      <c r="I313" s="52" t="s">
        <v>114</v>
      </c>
      <c r="J313" s="90">
        <f t="shared" si="50"/>
        <v>52706.181818181816</v>
      </c>
      <c r="K313" s="60" t="s">
        <v>17</v>
      </c>
      <c r="L313" s="58">
        <v>34166</v>
      </c>
      <c r="N313" s="95"/>
      <c r="O313" s="97">
        <f>H313</f>
        <v>4</v>
      </c>
      <c r="P313" s="95"/>
      <c r="Q313" s="112">
        <f t="shared" si="55"/>
        <v>26136.99</v>
      </c>
      <c r="R313" s="112">
        <f t="shared" si="52"/>
        <v>7687.35</v>
      </c>
      <c r="S313" s="112">
        <f t="shared" si="53"/>
        <v>8541.5</v>
      </c>
      <c r="T313" s="95"/>
      <c r="U313" s="95">
        <v>1</v>
      </c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</row>
    <row r="314" spans="1:67" ht="25.5" hidden="1" x14ac:dyDescent="0.2">
      <c r="A314" s="52" t="s">
        <v>767</v>
      </c>
      <c r="B314" s="53" t="s">
        <v>768</v>
      </c>
      <c r="C314" s="59" t="s">
        <v>769</v>
      </c>
      <c r="D314" s="55">
        <v>200</v>
      </c>
      <c r="E314" s="56">
        <v>25</v>
      </c>
      <c r="F314" s="56">
        <v>10</v>
      </c>
      <c r="G314" s="55">
        <v>5</v>
      </c>
      <c r="H314" s="50"/>
      <c r="I314" s="50"/>
      <c r="J314" s="90">
        <f t="shared" si="50"/>
        <v>0</v>
      </c>
      <c r="K314" s="60" t="s">
        <v>17</v>
      </c>
      <c r="L314" s="58">
        <v>45516</v>
      </c>
      <c r="N314" s="95"/>
      <c r="O314" s="95"/>
      <c r="P314" s="95"/>
      <c r="Q314" s="112">
        <f t="shared" si="55"/>
        <v>51205.5</v>
      </c>
      <c r="R314" s="112">
        <f t="shared" si="52"/>
        <v>22758</v>
      </c>
      <c r="S314" s="112">
        <f t="shared" si="53"/>
        <v>11379</v>
      </c>
      <c r="T314" s="95"/>
      <c r="U314" s="95">
        <v>1</v>
      </c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</row>
    <row r="315" spans="1:67" ht="25.5" hidden="1" x14ac:dyDescent="0.2">
      <c r="A315" s="52" t="s">
        <v>770</v>
      </c>
      <c r="B315" s="53" t="s">
        <v>771</v>
      </c>
      <c r="C315" s="59" t="s">
        <v>772</v>
      </c>
      <c r="D315" s="55">
        <v>200</v>
      </c>
      <c r="E315" s="56">
        <v>14</v>
      </c>
      <c r="F315" s="57">
        <v>4.2</v>
      </c>
      <c r="G315" s="55">
        <v>5</v>
      </c>
      <c r="H315" s="55">
        <v>73</v>
      </c>
      <c r="I315" s="52" t="s">
        <v>16</v>
      </c>
      <c r="J315" s="90">
        <f t="shared" si="50"/>
        <v>760102.54545454541</v>
      </c>
      <c r="K315" s="60" t="s">
        <v>292</v>
      </c>
      <c r="L315" s="58">
        <v>7369287</v>
      </c>
      <c r="N315" s="95"/>
      <c r="O315" s="95"/>
      <c r="P315" s="97">
        <f>H315</f>
        <v>73</v>
      </c>
      <c r="Q315" s="112">
        <f t="shared" si="55"/>
        <v>4642650.8100000005</v>
      </c>
      <c r="R315" s="112">
        <f t="shared" si="52"/>
        <v>1547550.27</v>
      </c>
      <c r="S315" s="112">
        <f t="shared" si="53"/>
        <v>1842321.75</v>
      </c>
      <c r="T315" s="95">
        <v>1</v>
      </c>
      <c r="U315" s="95"/>
      <c r="V315" s="95">
        <v>1</v>
      </c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</row>
    <row r="316" spans="1:67" ht="25.5" hidden="1" x14ac:dyDescent="0.2">
      <c r="A316" s="50"/>
      <c r="B316" s="49" t="s">
        <v>773</v>
      </c>
      <c r="C316" s="47" t="s">
        <v>774</v>
      </c>
      <c r="D316" s="50"/>
      <c r="E316" s="50"/>
      <c r="F316" s="50"/>
      <c r="G316" s="50"/>
      <c r="H316" s="50"/>
      <c r="I316" s="50"/>
      <c r="J316" s="90">
        <f t="shared" si="50"/>
        <v>0</v>
      </c>
      <c r="K316" s="50"/>
      <c r="L316" s="51"/>
      <c r="N316" s="95"/>
      <c r="O316" s="95"/>
      <c r="P316" s="95"/>
      <c r="Q316" s="112" t="str">
        <f t="shared" si="55"/>
        <v/>
      </c>
      <c r="R316" s="112" t="str">
        <f t="shared" si="52"/>
        <v/>
      </c>
      <c r="S316" s="112" t="str">
        <f t="shared" si="53"/>
        <v/>
      </c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</row>
    <row r="317" spans="1:67" ht="25.5" hidden="1" x14ac:dyDescent="0.2">
      <c r="A317" s="50"/>
      <c r="B317" s="49" t="s">
        <v>775</v>
      </c>
      <c r="C317" s="47" t="s">
        <v>776</v>
      </c>
      <c r="D317" s="50"/>
      <c r="E317" s="50"/>
      <c r="F317" s="50"/>
      <c r="G317" s="50"/>
      <c r="H317" s="50"/>
      <c r="I317" s="50"/>
      <c r="J317" s="90">
        <f t="shared" si="50"/>
        <v>0</v>
      </c>
      <c r="K317" s="50"/>
      <c r="L317" s="51"/>
      <c r="N317" s="95"/>
      <c r="O317" s="95"/>
      <c r="P317" s="95"/>
      <c r="Q317" s="112" t="str">
        <f t="shared" si="55"/>
        <v/>
      </c>
      <c r="R317" s="112" t="str">
        <f t="shared" si="52"/>
        <v/>
      </c>
      <c r="S317" s="112" t="str">
        <f t="shared" si="53"/>
        <v/>
      </c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</row>
    <row r="318" spans="1:67" s="40" customFormat="1" ht="25.5" hidden="1" x14ac:dyDescent="0.2">
      <c r="A318" s="60" t="s">
        <v>777</v>
      </c>
      <c r="B318" s="61" t="s">
        <v>778</v>
      </c>
      <c r="C318" s="62" t="s">
        <v>388</v>
      </c>
      <c r="D318" s="63">
        <v>250</v>
      </c>
      <c r="E318" s="64">
        <v>18</v>
      </c>
      <c r="F318" s="65">
        <v>6.2</v>
      </c>
      <c r="G318" s="63">
        <v>6</v>
      </c>
      <c r="H318" s="63">
        <v>5</v>
      </c>
      <c r="I318" s="60" t="s">
        <v>114</v>
      </c>
      <c r="J318" s="90">
        <f t="shared" si="50"/>
        <v>65882.727272727265</v>
      </c>
      <c r="K318" s="60" t="s">
        <v>779</v>
      </c>
      <c r="L318" s="66">
        <v>106420</v>
      </c>
      <c r="M318" s="40" t="s">
        <v>2444</v>
      </c>
      <c r="N318" s="98"/>
      <c r="O318" s="97">
        <f t="shared" ref="O318:O321" si="62">H318</f>
        <v>5</v>
      </c>
      <c r="P318" s="98"/>
      <c r="Q318" s="112">
        <f t="shared" si="55"/>
        <v>68960.160000000003</v>
      </c>
      <c r="R318" s="112">
        <f t="shared" si="52"/>
        <v>26392.16</v>
      </c>
      <c r="S318" s="112">
        <f t="shared" si="53"/>
        <v>25540.799999999999</v>
      </c>
      <c r="T318" s="98"/>
      <c r="U318" s="98"/>
      <c r="V318" s="98"/>
      <c r="W318" s="98"/>
      <c r="X318" s="98"/>
      <c r="Y318" s="98"/>
      <c r="Z318" s="98">
        <v>1</v>
      </c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  <c r="AY318" s="98"/>
      <c r="AZ318" s="98"/>
      <c r="BA318" s="98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98"/>
      <c r="BM318" s="98"/>
      <c r="BN318" s="98"/>
      <c r="BO318" s="98"/>
    </row>
    <row r="319" spans="1:67" ht="25.5" hidden="1" x14ac:dyDescent="0.2">
      <c r="A319" s="52" t="s">
        <v>780</v>
      </c>
      <c r="B319" s="53" t="s">
        <v>781</v>
      </c>
      <c r="C319" s="59" t="s">
        <v>394</v>
      </c>
      <c r="D319" s="55">
        <v>250</v>
      </c>
      <c r="E319" s="56">
        <v>18</v>
      </c>
      <c r="F319" s="57">
        <v>6.2</v>
      </c>
      <c r="G319" s="55">
        <v>6</v>
      </c>
      <c r="H319" s="55">
        <v>7</v>
      </c>
      <c r="I319" s="52" t="s">
        <v>114</v>
      </c>
      <c r="J319" s="90">
        <f t="shared" si="50"/>
        <v>92235.818181818177</v>
      </c>
      <c r="K319" s="60" t="s">
        <v>779</v>
      </c>
      <c r="L319" s="58">
        <v>157562</v>
      </c>
      <c r="N319" s="95"/>
      <c r="O319" s="97">
        <f t="shared" si="62"/>
        <v>7</v>
      </c>
      <c r="P319" s="95"/>
      <c r="Q319" s="112">
        <f t="shared" si="55"/>
        <v>102100.17600000001</v>
      </c>
      <c r="R319" s="112">
        <f t="shared" si="52"/>
        <v>39075.375999999997</v>
      </c>
      <c r="S319" s="112">
        <f t="shared" si="53"/>
        <v>37814.879999999997</v>
      </c>
      <c r="T319" s="95"/>
      <c r="U319" s="95"/>
      <c r="V319" s="95"/>
      <c r="W319" s="95"/>
      <c r="X319" s="95"/>
      <c r="Y319" s="95"/>
      <c r="Z319" s="95">
        <v>1</v>
      </c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</row>
    <row r="320" spans="1:67" ht="25.5" hidden="1" x14ac:dyDescent="0.2">
      <c r="A320" s="52" t="s">
        <v>782</v>
      </c>
      <c r="B320" s="53" t="s">
        <v>783</v>
      </c>
      <c r="C320" s="59" t="s">
        <v>377</v>
      </c>
      <c r="D320" s="55">
        <v>250</v>
      </c>
      <c r="E320" s="56">
        <v>18</v>
      </c>
      <c r="F320" s="57">
        <v>6.2</v>
      </c>
      <c r="G320" s="55">
        <v>6</v>
      </c>
      <c r="H320" s="55">
        <v>12</v>
      </c>
      <c r="I320" s="52" t="s">
        <v>114</v>
      </c>
      <c r="J320" s="90">
        <f t="shared" si="50"/>
        <v>158118.54545454544</v>
      </c>
      <c r="K320" s="60" t="s">
        <v>779</v>
      </c>
      <c r="L320" s="58">
        <v>183212</v>
      </c>
      <c r="N320" s="95"/>
      <c r="O320" s="97">
        <f t="shared" si="62"/>
        <v>12</v>
      </c>
      <c r="P320" s="95"/>
      <c r="Q320" s="112">
        <f t="shared" si="55"/>
        <v>118721.376</v>
      </c>
      <c r="R320" s="112">
        <f t="shared" si="52"/>
        <v>45436.576000000001</v>
      </c>
      <c r="S320" s="112">
        <f t="shared" si="53"/>
        <v>43970.879999999997</v>
      </c>
      <c r="T320" s="95"/>
      <c r="U320" s="95"/>
      <c r="V320" s="95"/>
      <c r="W320" s="95"/>
      <c r="X320" s="95"/>
      <c r="Y320" s="95"/>
      <c r="Z320" s="95">
        <v>1</v>
      </c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</row>
    <row r="321" spans="1:67" ht="25.5" hidden="1" x14ac:dyDescent="0.2">
      <c r="A321" s="52" t="s">
        <v>784</v>
      </c>
      <c r="B321" s="53" t="s">
        <v>785</v>
      </c>
      <c r="C321" s="59" t="s">
        <v>515</v>
      </c>
      <c r="D321" s="55">
        <v>250</v>
      </c>
      <c r="E321" s="56">
        <v>17</v>
      </c>
      <c r="F321" s="57">
        <v>6.2</v>
      </c>
      <c r="G321" s="55">
        <v>6</v>
      </c>
      <c r="H321" s="55">
        <v>13</v>
      </c>
      <c r="I321" s="52" t="s">
        <v>114</v>
      </c>
      <c r="J321" s="90">
        <f t="shared" si="50"/>
        <v>171295.09090909091</v>
      </c>
      <c r="K321" s="60" t="s">
        <v>779</v>
      </c>
      <c r="L321" s="58">
        <v>218983</v>
      </c>
      <c r="N321" s="95"/>
      <c r="O321" s="97">
        <f t="shared" si="62"/>
        <v>13</v>
      </c>
      <c r="P321" s="95"/>
      <c r="Q321" s="112">
        <f t="shared" si="55"/>
        <v>134017.59600000002</v>
      </c>
      <c r="R321" s="112">
        <f t="shared" si="52"/>
        <v>54307.784</v>
      </c>
      <c r="S321" s="112">
        <f t="shared" si="53"/>
        <v>52555.92</v>
      </c>
      <c r="T321" s="95"/>
      <c r="U321" s="95"/>
      <c r="V321" s="95"/>
      <c r="W321" s="95"/>
      <c r="X321" s="95"/>
      <c r="Y321" s="95"/>
      <c r="Z321" s="95">
        <v>1</v>
      </c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</row>
    <row r="322" spans="1:67" ht="25.5" hidden="1" x14ac:dyDescent="0.2">
      <c r="A322" s="52" t="s">
        <v>786</v>
      </c>
      <c r="B322" s="53" t="s">
        <v>787</v>
      </c>
      <c r="C322" s="59" t="s">
        <v>194</v>
      </c>
      <c r="D322" s="55">
        <v>250</v>
      </c>
      <c r="E322" s="56">
        <v>17</v>
      </c>
      <c r="F322" s="57">
        <v>6.2</v>
      </c>
      <c r="G322" s="55">
        <v>6</v>
      </c>
      <c r="H322" s="55">
        <v>25</v>
      </c>
      <c r="I322" s="52" t="s">
        <v>16</v>
      </c>
      <c r="J322" s="90">
        <f t="shared" si="50"/>
        <v>260309.09090909091</v>
      </c>
      <c r="K322" s="60" t="s">
        <v>779</v>
      </c>
      <c r="L322" s="58">
        <v>317869</v>
      </c>
      <c r="N322" s="95"/>
      <c r="O322" s="95"/>
      <c r="P322" s="97">
        <f t="shared" ref="P322:P328" si="63">H322</f>
        <v>25</v>
      </c>
      <c r="Q322" s="112">
        <f t="shared" si="55"/>
        <v>194535.82800000001</v>
      </c>
      <c r="R322" s="112">
        <f t="shared" si="52"/>
        <v>78831.512000000002</v>
      </c>
      <c r="S322" s="112">
        <f t="shared" si="53"/>
        <v>76288.56</v>
      </c>
      <c r="T322" s="95"/>
      <c r="U322" s="95"/>
      <c r="V322" s="95"/>
      <c r="W322" s="95"/>
      <c r="X322" s="95"/>
      <c r="Y322" s="95"/>
      <c r="Z322" s="95">
        <v>1</v>
      </c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</row>
    <row r="323" spans="1:67" ht="25.5" hidden="1" x14ac:dyDescent="0.2">
      <c r="A323" s="52" t="s">
        <v>788</v>
      </c>
      <c r="B323" s="53" t="s">
        <v>789</v>
      </c>
      <c r="C323" s="59" t="s">
        <v>790</v>
      </c>
      <c r="D323" s="55">
        <v>250</v>
      </c>
      <c r="E323" s="56">
        <v>17</v>
      </c>
      <c r="F323" s="57">
        <v>6.2</v>
      </c>
      <c r="G323" s="55">
        <v>6</v>
      </c>
      <c r="H323" s="55">
        <v>31</v>
      </c>
      <c r="I323" s="52" t="s">
        <v>16</v>
      </c>
      <c r="J323" s="90">
        <f t="shared" si="50"/>
        <v>322783.27272727271</v>
      </c>
      <c r="K323" s="60" t="s">
        <v>779</v>
      </c>
      <c r="L323" s="58">
        <v>427131</v>
      </c>
      <c r="N323" s="95"/>
      <c r="O323" s="95"/>
      <c r="P323" s="97">
        <f t="shared" si="63"/>
        <v>31</v>
      </c>
      <c r="Q323" s="112">
        <f t="shared" si="55"/>
        <v>261404.17200000002</v>
      </c>
      <c r="R323" s="112">
        <f t="shared" si="52"/>
        <v>105928.488</v>
      </c>
      <c r="S323" s="112">
        <f t="shared" si="53"/>
        <v>102511.44</v>
      </c>
      <c r="T323" s="95"/>
      <c r="U323" s="95"/>
      <c r="V323" s="95"/>
      <c r="W323" s="95"/>
      <c r="X323" s="95"/>
      <c r="Y323" s="95"/>
      <c r="Z323" s="95">
        <v>1</v>
      </c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</row>
    <row r="324" spans="1:67" ht="25.5" hidden="1" x14ac:dyDescent="0.2">
      <c r="A324" s="52" t="s">
        <v>791</v>
      </c>
      <c r="B324" s="53" t="s">
        <v>792</v>
      </c>
      <c r="C324" s="59" t="s">
        <v>167</v>
      </c>
      <c r="D324" s="55">
        <v>250</v>
      </c>
      <c r="E324" s="56">
        <v>16</v>
      </c>
      <c r="F324" s="57">
        <v>6.2</v>
      </c>
      <c r="G324" s="55">
        <v>6</v>
      </c>
      <c r="H324" s="55">
        <v>38</v>
      </c>
      <c r="I324" s="52" t="s">
        <v>16</v>
      </c>
      <c r="J324" s="90">
        <f t="shared" si="50"/>
        <v>395669.81818181818</v>
      </c>
      <c r="K324" s="60" t="s">
        <v>779</v>
      </c>
      <c r="L324" s="58">
        <v>560241</v>
      </c>
      <c r="N324" s="95"/>
      <c r="O324" s="95"/>
      <c r="P324" s="97">
        <f t="shared" si="63"/>
        <v>38</v>
      </c>
      <c r="Q324" s="112">
        <f t="shared" si="55"/>
        <v>322698.81599999999</v>
      </c>
      <c r="R324" s="112">
        <f t="shared" si="52"/>
        <v>138939.76800000001</v>
      </c>
      <c r="S324" s="112">
        <f t="shared" si="53"/>
        <v>134457.84</v>
      </c>
      <c r="T324" s="95"/>
      <c r="U324" s="95"/>
      <c r="V324" s="95"/>
      <c r="W324" s="95"/>
      <c r="X324" s="95"/>
      <c r="Y324" s="95"/>
      <c r="Z324" s="95">
        <v>1</v>
      </c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</row>
    <row r="325" spans="1:67" ht="25.5" hidden="1" x14ac:dyDescent="0.2">
      <c r="A325" s="52" t="s">
        <v>793</v>
      </c>
      <c r="B325" s="53" t="s">
        <v>794</v>
      </c>
      <c r="C325" s="59" t="s">
        <v>146</v>
      </c>
      <c r="D325" s="55">
        <v>260</v>
      </c>
      <c r="E325" s="56">
        <v>16</v>
      </c>
      <c r="F325" s="57">
        <v>6.2</v>
      </c>
      <c r="G325" s="55">
        <v>6</v>
      </c>
      <c r="H325" s="55">
        <v>41</v>
      </c>
      <c r="I325" s="52" t="s">
        <v>16</v>
      </c>
      <c r="J325" s="90">
        <f t="shared" si="50"/>
        <v>426906.90909090906</v>
      </c>
      <c r="K325" s="60" t="s">
        <v>795</v>
      </c>
      <c r="L325" s="58">
        <v>606044</v>
      </c>
      <c r="N325" s="95"/>
      <c r="O325" s="95"/>
      <c r="P325" s="97">
        <f t="shared" si="63"/>
        <v>41</v>
      </c>
      <c r="Q325" s="112">
        <f t="shared" si="55"/>
        <v>335655.13846153847</v>
      </c>
      <c r="R325" s="112">
        <f t="shared" si="52"/>
        <v>144518.18461538461</v>
      </c>
      <c r="S325" s="112">
        <f t="shared" si="53"/>
        <v>139856.30769230769</v>
      </c>
      <c r="T325" s="95"/>
      <c r="U325" s="95"/>
      <c r="V325" s="95"/>
      <c r="W325" s="95"/>
      <c r="X325" s="95"/>
      <c r="Y325" s="95"/>
      <c r="Z325" s="95"/>
      <c r="AA325" s="95">
        <v>1</v>
      </c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</row>
    <row r="326" spans="1:67" ht="25.5" hidden="1" x14ac:dyDescent="0.2">
      <c r="A326" s="52" t="s">
        <v>796</v>
      </c>
      <c r="B326" s="53" t="s">
        <v>797</v>
      </c>
      <c r="C326" s="59" t="s">
        <v>149</v>
      </c>
      <c r="D326" s="55">
        <v>260</v>
      </c>
      <c r="E326" s="56">
        <v>16</v>
      </c>
      <c r="F326" s="57">
        <v>6.2</v>
      </c>
      <c r="G326" s="55">
        <v>6</v>
      </c>
      <c r="H326" s="55">
        <v>46</v>
      </c>
      <c r="I326" s="52" t="s">
        <v>16</v>
      </c>
      <c r="J326" s="90">
        <f t="shared" si="50"/>
        <v>478968.72727272724</v>
      </c>
      <c r="K326" s="60" t="s">
        <v>795</v>
      </c>
      <c r="L326" s="58">
        <v>739497</v>
      </c>
      <c r="N326" s="95"/>
      <c r="O326" s="95"/>
      <c r="P326" s="97">
        <f t="shared" si="63"/>
        <v>46</v>
      </c>
      <c r="Q326" s="112">
        <f t="shared" si="55"/>
        <v>409567.56923076924</v>
      </c>
      <c r="R326" s="112">
        <f t="shared" si="52"/>
        <v>176341.59230769231</v>
      </c>
      <c r="S326" s="112">
        <f t="shared" si="53"/>
        <v>170653.15384615384</v>
      </c>
      <c r="T326" s="95"/>
      <c r="U326" s="95"/>
      <c r="V326" s="95"/>
      <c r="W326" s="95"/>
      <c r="X326" s="95"/>
      <c r="Y326" s="95"/>
      <c r="Z326" s="95"/>
      <c r="AA326" s="95">
        <v>1</v>
      </c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</row>
    <row r="327" spans="1:67" ht="25.5" hidden="1" x14ac:dyDescent="0.2">
      <c r="A327" s="52" t="s">
        <v>798</v>
      </c>
      <c r="B327" s="53" t="s">
        <v>799</v>
      </c>
      <c r="C327" s="59" t="s">
        <v>180</v>
      </c>
      <c r="D327" s="55">
        <v>270</v>
      </c>
      <c r="E327" s="56">
        <v>14</v>
      </c>
      <c r="F327" s="57">
        <v>5.4</v>
      </c>
      <c r="G327" s="55">
        <v>6</v>
      </c>
      <c r="H327" s="55">
        <v>56</v>
      </c>
      <c r="I327" s="52" t="s">
        <v>16</v>
      </c>
      <c r="J327" s="90">
        <f t="shared" si="50"/>
        <v>583092.36363636365</v>
      </c>
      <c r="K327" s="60" t="s">
        <v>795</v>
      </c>
      <c r="L327" s="58">
        <v>1248374</v>
      </c>
      <c r="N327" s="95"/>
      <c r="O327" s="95"/>
      <c r="P327" s="97">
        <f t="shared" si="63"/>
        <v>56</v>
      </c>
      <c r="Q327" s="112">
        <f t="shared" si="55"/>
        <v>582574.53333333344</v>
      </c>
      <c r="R327" s="112">
        <f t="shared" si="52"/>
        <v>249674.80000000005</v>
      </c>
      <c r="S327" s="112">
        <f t="shared" si="53"/>
        <v>277416.44444444444</v>
      </c>
      <c r="T327" s="95"/>
      <c r="U327" s="95"/>
      <c r="V327" s="95"/>
      <c r="W327" s="95"/>
      <c r="X327" s="95"/>
      <c r="Y327" s="95"/>
      <c r="Z327" s="95"/>
      <c r="AA327" s="95">
        <v>1</v>
      </c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</row>
    <row r="328" spans="1:67" ht="25.5" hidden="1" x14ac:dyDescent="0.2">
      <c r="A328" s="52" t="s">
        <v>800</v>
      </c>
      <c r="B328" s="53" t="s">
        <v>801</v>
      </c>
      <c r="C328" s="59" t="s">
        <v>802</v>
      </c>
      <c r="D328" s="55">
        <v>270</v>
      </c>
      <c r="E328" s="56">
        <v>14</v>
      </c>
      <c r="F328" s="57">
        <v>5.4</v>
      </c>
      <c r="G328" s="55">
        <v>6</v>
      </c>
      <c r="H328" s="55">
        <v>62</v>
      </c>
      <c r="I328" s="52" t="s">
        <v>16</v>
      </c>
      <c r="J328" s="90">
        <f t="shared" si="50"/>
        <v>645566.54545454541</v>
      </c>
      <c r="K328" s="60" t="s">
        <v>795</v>
      </c>
      <c r="L328" s="58">
        <v>1976364</v>
      </c>
      <c r="N328" s="95"/>
      <c r="O328" s="95"/>
      <c r="P328" s="97">
        <f t="shared" si="63"/>
        <v>62</v>
      </c>
      <c r="Q328" s="112">
        <f t="shared" si="55"/>
        <v>922303.20000000007</v>
      </c>
      <c r="R328" s="112">
        <f t="shared" si="52"/>
        <v>395272.80000000005</v>
      </c>
      <c r="S328" s="112">
        <f t="shared" si="53"/>
        <v>439192</v>
      </c>
      <c r="T328" s="95"/>
      <c r="U328" s="95"/>
      <c r="V328" s="95"/>
      <c r="W328" s="95"/>
      <c r="X328" s="95"/>
      <c r="Y328" s="95"/>
      <c r="Z328" s="95"/>
      <c r="AA328" s="95">
        <v>1</v>
      </c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</row>
    <row r="329" spans="1:67" ht="25.5" hidden="1" x14ac:dyDescent="0.2">
      <c r="A329" s="50"/>
      <c r="B329" s="49" t="s">
        <v>803</v>
      </c>
      <c r="C329" s="47" t="s">
        <v>804</v>
      </c>
      <c r="D329" s="50"/>
      <c r="E329" s="50"/>
      <c r="F329" s="50"/>
      <c r="G329" s="50"/>
      <c r="H329" s="50"/>
      <c r="I329" s="50"/>
      <c r="J329" s="90">
        <f t="shared" si="50"/>
        <v>0</v>
      </c>
      <c r="K329" s="50"/>
      <c r="L329" s="51"/>
      <c r="N329" s="95"/>
      <c r="O329" s="95"/>
      <c r="P329" s="95"/>
      <c r="Q329" s="112" t="str">
        <f t="shared" si="55"/>
        <v/>
      </c>
      <c r="R329" s="112" t="str">
        <f t="shared" si="52"/>
        <v/>
      </c>
      <c r="S329" s="112" t="str">
        <f t="shared" si="53"/>
        <v/>
      </c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</row>
    <row r="330" spans="1:67" ht="25.5" hidden="1" x14ac:dyDescent="0.2">
      <c r="A330" s="52" t="s">
        <v>805</v>
      </c>
      <c r="B330" s="53" t="s">
        <v>806</v>
      </c>
      <c r="C330" s="59" t="s">
        <v>515</v>
      </c>
      <c r="D330" s="55">
        <v>260</v>
      </c>
      <c r="E330" s="56">
        <v>17</v>
      </c>
      <c r="F330" s="57">
        <v>7.5</v>
      </c>
      <c r="G330" s="55">
        <v>6</v>
      </c>
      <c r="H330" s="55">
        <v>19</v>
      </c>
      <c r="I330" s="52" t="s">
        <v>114</v>
      </c>
      <c r="J330" s="90">
        <f t="shared" si="50"/>
        <v>250354.36363636362</v>
      </c>
      <c r="K330" s="60" t="s">
        <v>779</v>
      </c>
      <c r="L330" s="58">
        <v>248104</v>
      </c>
      <c r="N330" s="95"/>
      <c r="O330" s="97">
        <f>H330</f>
        <v>19</v>
      </c>
      <c r="P330" s="95"/>
      <c r="Q330" s="112">
        <f t="shared" si="55"/>
        <v>145999.66153846154</v>
      </c>
      <c r="R330" s="112">
        <f t="shared" si="52"/>
        <v>71568.461538461532</v>
      </c>
      <c r="S330" s="112">
        <f t="shared" si="53"/>
        <v>57254.769230769234</v>
      </c>
      <c r="T330" s="95"/>
      <c r="U330" s="95"/>
      <c r="V330" s="95"/>
      <c r="W330" s="95"/>
      <c r="X330" s="95"/>
      <c r="Y330" s="95"/>
      <c r="Z330" s="95">
        <v>1</v>
      </c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</row>
    <row r="331" spans="1:67" ht="25.5" hidden="1" x14ac:dyDescent="0.2">
      <c r="A331" s="52" t="s">
        <v>807</v>
      </c>
      <c r="B331" s="53" t="s">
        <v>808</v>
      </c>
      <c r="C331" s="59" t="s">
        <v>194</v>
      </c>
      <c r="D331" s="55">
        <v>260</v>
      </c>
      <c r="E331" s="56">
        <v>17</v>
      </c>
      <c r="F331" s="57">
        <v>7.5</v>
      </c>
      <c r="G331" s="55">
        <v>6</v>
      </c>
      <c r="H331" s="55">
        <v>41</v>
      </c>
      <c r="I331" s="52" t="s">
        <v>16</v>
      </c>
      <c r="J331" s="90">
        <f t="shared" si="50"/>
        <v>426906.90909090906</v>
      </c>
      <c r="K331" s="60" t="s">
        <v>779</v>
      </c>
      <c r="L331" s="58">
        <v>437559</v>
      </c>
      <c r="N331" s="95"/>
      <c r="O331" s="95"/>
      <c r="P331" s="97">
        <f t="shared" ref="P331:P339" si="64">H331</f>
        <v>41</v>
      </c>
      <c r="Q331" s="112">
        <f t="shared" si="55"/>
        <v>257486.64230769232</v>
      </c>
      <c r="R331" s="112">
        <f t="shared" si="52"/>
        <v>126218.94230769231</v>
      </c>
      <c r="S331" s="112">
        <f t="shared" si="53"/>
        <v>100975.15384615384</v>
      </c>
      <c r="T331" s="95"/>
      <c r="U331" s="95"/>
      <c r="V331" s="95"/>
      <c r="W331" s="95"/>
      <c r="X331" s="95"/>
      <c r="Y331" s="95"/>
      <c r="Z331" s="95">
        <v>1</v>
      </c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</row>
    <row r="332" spans="1:67" ht="25.5" hidden="1" x14ac:dyDescent="0.2">
      <c r="A332" s="52" t="s">
        <v>809</v>
      </c>
      <c r="B332" s="53" t="s">
        <v>810</v>
      </c>
      <c r="C332" s="59" t="s">
        <v>790</v>
      </c>
      <c r="D332" s="55">
        <v>260</v>
      </c>
      <c r="E332" s="56">
        <v>17</v>
      </c>
      <c r="F332" s="57">
        <v>7.3</v>
      </c>
      <c r="G332" s="55">
        <v>6</v>
      </c>
      <c r="H332" s="55">
        <v>46</v>
      </c>
      <c r="I332" s="52" t="s">
        <v>16</v>
      </c>
      <c r="J332" s="90">
        <f t="shared" ref="J332:J395" si="65">IF(SUMPRODUCT($N$6:$P$6,$N$7:$P$7,$N332:$P332),SUMPRODUCT($N$6:$P$6,$N$7:$P$7,$N332:$P332),0)</f>
        <v>478968.72727272724</v>
      </c>
      <c r="K332" s="60" t="s">
        <v>779</v>
      </c>
      <c r="L332" s="58">
        <v>616643</v>
      </c>
      <c r="N332" s="95"/>
      <c r="O332" s="95"/>
      <c r="P332" s="97">
        <f t="shared" si="64"/>
        <v>46</v>
      </c>
      <c r="Q332" s="112">
        <f t="shared" si="55"/>
        <v>362870.68846153846</v>
      </c>
      <c r="R332" s="112">
        <f t="shared" si="52"/>
        <v>173134.38076923077</v>
      </c>
      <c r="S332" s="112">
        <f t="shared" si="53"/>
        <v>142302.23076923078</v>
      </c>
      <c r="T332" s="95"/>
      <c r="U332" s="95"/>
      <c r="V332" s="95"/>
      <c r="W332" s="95"/>
      <c r="X332" s="95"/>
      <c r="Y332" s="95"/>
      <c r="Z332" s="95">
        <v>1</v>
      </c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</row>
    <row r="333" spans="1:67" ht="25.5" hidden="1" x14ac:dyDescent="0.2">
      <c r="A333" s="52" t="s">
        <v>811</v>
      </c>
      <c r="B333" s="53" t="s">
        <v>812</v>
      </c>
      <c r="C333" s="59" t="s">
        <v>167</v>
      </c>
      <c r="D333" s="55">
        <v>280</v>
      </c>
      <c r="E333" s="56">
        <v>17</v>
      </c>
      <c r="F333" s="57">
        <v>7.3</v>
      </c>
      <c r="G333" s="55">
        <v>6</v>
      </c>
      <c r="H333" s="55">
        <v>57</v>
      </c>
      <c r="I333" s="52" t="s">
        <v>16</v>
      </c>
      <c r="J333" s="90">
        <f t="shared" si="65"/>
        <v>593504.72727272729</v>
      </c>
      <c r="K333" s="60" t="s">
        <v>779</v>
      </c>
      <c r="L333" s="58">
        <v>704070</v>
      </c>
      <c r="N333" s="95"/>
      <c r="O333" s="95"/>
      <c r="P333" s="97">
        <f t="shared" si="64"/>
        <v>57</v>
      </c>
      <c r="Q333" s="112">
        <f t="shared" si="55"/>
        <v>384723.96428571432</v>
      </c>
      <c r="R333" s="112">
        <f t="shared" ref="R333:R396" si="66">IF($L333&gt;0,$L333*1000*$F333%/$D333,"")</f>
        <v>183561.10714285713</v>
      </c>
      <c r="S333" s="112">
        <f t="shared" ref="S333:S396" si="67">IF($L333&gt;0,$L333*1000*$G333%/$D333,"")</f>
        <v>150872.14285714287</v>
      </c>
      <c r="T333" s="95"/>
      <c r="U333" s="95"/>
      <c r="V333" s="95"/>
      <c r="W333" s="95"/>
      <c r="X333" s="95"/>
      <c r="Y333" s="95"/>
      <c r="Z333" s="95">
        <v>1</v>
      </c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</row>
    <row r="334" spans="1:67" ht="25.5" hidden="1" x14ac:dyDescent="0.2">
      <c r="A334" s="52" t="s">
        <v>813</v>
      </c>
      <c r="B334" s="53" t="s">
        <v>814</v>
      </c>
      <c r="C334" s="59" t="s">
        <v>146</v>
      </c>
      <c r="D334" s="55">
        <v>280</v>
      </c>
      <c r="E334" s="56">
        <v>17</v>
      </c>
      <c r="F334" s="57">
        <v>7.3</v>
      </c>
      <c r="G334" s="55">
        <v>6</v>
      </c>
      <c r="H334" s="55">
        <v>65</v>
      </c>
      <c r="I334" s="52" t="s">
        <v>16</v>
      </c>
      <c r="J334" s="90">
        <f t="shared" si="65"/>
        <v>676803.63636363635</v>
      </c>
      <c r="K334" s="60" t="s">
        <v>795</v>
      </c>
      <c r="L334" s="58">
        <v>812415</v>
      </c>
      <c r="N334" s="95"/>
      <c r="O334" s="95"/>
      <c r="P334" s="97">
        <f t="shared" si="64"/>
        <v>65</v>
      </c>
      <c r="Q334" s="112">
        <f t="shared" si="55"/>
        <v>443926.7678571429</v>
      </c>
      <c r="R334" s="112">
        <f t="shared" si="66"/>
        <v>211808.19642857142</v>
      </c>
      <c r="S334" s="112">
        <f t="shared" si="67"/>
        <v>174088.92857142858</v>
      </c>
      <c r="T334" s="95"/>
      <c r="U334" s="95"/>
      <c r="V334" s="95"/>
      <c r="W334" s="95"/>
      <c r="X334" s="95"/>
      <c r="Y334" s="95"/>
      <c r="Z334" s="95"/>
      <c r="AA334" s="95">
        <v>1</v>
      </c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</row>
    <row r="335" spans="1:67" ht="25.5" hidden="1" x14ac:dyDescent="0.2">
      <c r="A335" s="52" t="s">
        <v>815</v>
      </c>
      <c r="B335" s="53" t="s">
        <v>816</v>
      </c>
      <c r="C335" s="59" t="s">
        <v>149</v>
      </c>
      <c r="D335" s="55">
        <v>300</v>
      </c>
      <c r="E335" s="56">
        <v>16</v>
      </c>
      <c r="F335" s="57">
        <v>6.8</v>
      </c>
      <c r="G335" s="55">
        <v>6</v>
      </c>
      <c r="H335" s="55">
        <v>73</v>
      </c>
      <c r="I335" s="52" t="s">
        <v>16</v>
      </c>
      <c r="J335" s="90">
        <f t="shared" si="65"/>
        <v>760102.54545454541</v>
      </c>
      <c r="K335" s="60" t="s">
        <v>795</v>
      </c>
      <c r="L335" s="58">
        <v>1035410</v>
      </c>
      <c r="N335" s="95"/>
      <c r="O335" s="95"/>
      <c r="P335" s="97">
        <f t="shared" si="64"/>
        <v>73</v>
      </c>
      <c r="Q335" s="112">
        <f t="shared" si="55"/>
        <v>496996.8</v>
      </c>
      <c r="R335" s="112">
        <f t="shared" si="66"/>
        <v>234692.93333333332</v>
      </c>
      <c r="S335" s="112">
        <f t="shared" si="67"/>
        <v>207082</v>
      </c>
      <c r="T335" s="95"/>
      <c r="U335" s="95"/>
      <c r="V335" s="95"/>
      <c r="W335" s="95"/>
      <c r="X335" s="95"/>
      <c r="Y335" s="95"/>
      <c r="Z335" s="95"/>
      <c r="AA335" s="95">
        <v>1</v>
      </c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</row>
    <row r="336" spans="1:67" ht="25.5" hidden="1" x14ac:dyDescent="0.2">
      <c r="A336" s="52" t="s">
        <v>817</v>
      </c>
      <c r="B336" s="53" t="s">
        <v>818</v>
      </c>
      <c r="C336" s="59" t="s">
        <v>180</v>
      </c>
      <c r="D336" s="55">
        <v>300</v>
      </c>
      <c r="E336" s="56">
        <v>16</v>
      </c>
      <c r="F336" s="57">
        <v>6.8</v>
      </c>
      <c r="G336" s="55">
        <v>6</v>
      </c>
      <c r="H336" s="55">
        <v>76</v>
      </c>
      <c r="I336" s="52" t="s">
        <v>16</v>
      </c>
      <c r="J336" s="90">
        <f t="shared" si="65"/>
        <v>791339.63636363635</v>
      </c>
      <c r="K336" s="60" t="s">
        <v>795</v>
      </c>
      <c r="L336" s="58">
        <v>1540447</v>
      </c>
      <c r="N336" s="95"/>
      <c r="O336" s="95"/>
      <c r="P336" s="97">
        <f t="shared" si="64"/>
        <v>76</v>
      </c>
      <c r="Q336" s="112">
        <f t="shared" si="55"/>
        <v>739414.56</v>
      </c>
      <c r="R336" s="112">
        <f t="shared" si="66"/>
        <v>349167.98666666669</v>
      </c>
      <c r="S336" s="112">
        <f t="shared" si="67"/>
        <v>308089.40000000002</v>
      </c>
      <c r="T336" s="95"/>
      <c r="U336" s="95"/>
      <c r="V336" s="95"/>
      <c r="W336" s="95"/>
      <c r="X336" s="95"/>
      <c r="Y336" s="95"/>
      <c r="Z336" s="95"/>
      <c r="AA336" s="95">
        <v>1</v>
      </c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</row>
    <row r="337" spans="1:67" ht="25.5" hidden="1" x14ac:dyDescent="0.2">
      <c r="A337" s="52" t="s">
        <v>819</v>
      </c>
      <c r="B337" s="53" t="s">
        <v>820</v>
      </c>
      <c r="C337" s="59" t="s">
        <v>821</v>
      </c>
      <c r="D337" s="55">
        <v>300</v>
      </c>
      <c r="E337" s="56">
        <v>14</v>
      </c>
      <c r="F337" s="57">
        <v>6.8</v>
      </c>
      <c r="G337" s="55">
        <v>6</v>
      </c>
      <c r="H337" s="55">
        <v>77</v>
      </c>
      <c r="I337" s="52" t="s">
        <v>16</v>
      </c>
      <c r="J337" s="90">
        <f t="shared" si="65"/>
        <v>801752</v>
      </c>
      <c r="K337" s="60" t="s">
        <v>795</v>
      </c>
      <c r="L337" s="58">
        <v>1802194</v>
      </c>
      <c r="N337" s="95"/>
      <c r="O337" s="95"/>
      <c r="P337" s="97">
        <f t="shared" si="64"/>
        <v>77</v>
      </c>
      <c r="Q337" s="112">
        <f t="shared" si="55"/>
        <v>756921.4800000001</v>
      </c>
      <c r="R337" s="112">
        <f t="shared" si="66"/>
        <v>408497.3066666667</v>
      </c>
      <c r="S337" s="112">
        <f t="shared" si="67"/>
        <v>360438.8</v>
      </c>
      <c r="T337" s="95"/>
      <c r="U337" s="95"/>
      <c r="V337" s="95"/>
      <c r="W337" s="95"/>
      <c r="X337" s="95"/>
      <c r="Y337" s="95"/>
      <c r="Z337" s="95"/>
      <c r="AA337" s="95">
        <v>1</v>
      </c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</row>
    <row r="338" spans="1:67" ht="25.5" hidden="1" x14ac:dyDescent="0.2">
      <c r="A338" s="52" t="s">
        <v>822</v>
      </c>
      <c r="B338" s="53" t="s">
        <v>823</v>
      </c>
      <c r="C338" s="59" t="s">
        <v>138</v>
      </c>
      <c r="D338" s="55">
        <v>340</v>
      </c>
      <c r="E338" s="56">
        <v>13</v>
      </c>
      <c r="F338" s="57">
        <v>6.8</v>
      </c>
      <c r="G338" s="55">
        <v>6</v>
      </c>
      <c r="H338" s="55">
        <v>81</v>
      </c>
      <c r="I338" s="52" t="s">
        <v>16</v>
      </c>
      <c r="J338" s="90">
        <f t="shared" si="65"/>
        <v>843401.45454545447</v>
      </c>
      <c r="K338" s="60" t="s">
        <v>795</v>
      </c>
      <c r="L338" s="58">
        <v>2341396</v>
      </c>
      <c r="N338" s="95"/>
      <c r="O338" s="95"/>
      <c r="P338" s="97">
        <f t="shared" si="64"/>
        <v>81</v>
      </c>
      <c r="Q338" s="112">
        <f t="shared" si="55"/>
        <v>805715.68235294113</v>
      </c>
      <c r="R338" s="112">
        <f t="shared" si="66"/>
        <v>468279.2</v>
      </c>
      <c r="S338" s="112">
        <f t="shared" si="67"/>
        <v>413187.5294117647</v>
      </c>
      <c r="T338" s="95"/>
      <c r="U338" s="95"/>
      <c r="V338" s="95"/>
      <c r="W338" s="95"/>
      <c r="X338" s="95"/>
      <c r="Y338" s="95"/>
      <c r="Z338" s="95"/>
      <c r="AA338" s="95">
        <v>1</v>
      </c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</row>
    <row r="339" spans="1:67" ht="25.5" hidden="1" x14ac:dyDescent="0.2">
      <c r="A339" s="52" t="s">
        <v>824</v>
      </c>
      <c r="B339" s="53" t="s">
        <v>825</v>
      </c>
      <c r="C339" s="59" t="s">
        <v>826</v>
      </c>
      <c r="D339" s="55">
        <v>340</v>
      </c>
      <c r="E339" s="56">
        <v>13</v>
      </c>
      <c r="F339" s="57">
        <v>6.6</v>
      </c>
      <c r="G339" s="55">
        <v>6</v>
      </c>
      <c r="H339" s="55">
        <v>86</v>
      </c>
      <c r="I339" s="52" t="s">
        <v>16</v>
      </c>
      <c r="J339" s="90">
        <f t="shared" si="65"/>
        <v>895463.27272727271</v>
      </c>
      <c r="K339" s="60" t="s">
        <v>795</v>
      </c>
      <c r="L339" s="58">
        <v>2505849</v>
      </c>
      <c r="N339" s="95"/>
      <c r="O339" s="95"/>
      <c r="P339" s="97">
        <f t="shared" si="64"/>
        <v>86</v>
      </c>
      <c r="Q339" s="112">
        <f t="shared" si="55"/>
        <v>862306.86176470586</v>
      </c>
      <c r="R339" s="112">
        <f t="shared" si="66"/>
        <v>486429.51176470588</v>
      </c>
      <c r="S339" s="112">
        <f t="shared" si="67"/>
        <v>442208.64705882355</v>
      </c>
      <c r="T339" s="95"/>
      <c r="U339" s="95"/>
      <c r="V339" s="95"/>
      <c r="W339" s="95"/>
      <c r="X339" s="95"/>
      <c r="Y339" s="95"/>
      <c r="Z339" s="95"/>
      <c r="AA339" s="95">
        <v>1</v>
      </c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</row>
    <row r="340" spans="1:67" ht="25.5" hidden="1" x14ac:dyDescent="0.2">
      <c r="A340" s="50"/>
      <c r="B340" s="49" t="s">
        <v>827</v>
      </c>
      <c r="C340" s="47" t="s">
        <v>828</v>
      </c>
      <c r="D340" s="50"/>
      <c r="E340" s="50"/>
      <c r="F340" s="50"/>
      <c r="G340" s="50"/>
      <c r="H340" s="50"/>
      <c r="I340" s="50"/>
      <c r="J340" s="90">
        <f t="shared" si="65"/>
        <v>0</v>
      </c>
      <c r="K340" s="50"/>
      <c r="L340" s="51"/>
      <c r="N340" s="95"/>
      <c r="O340" s="95"/>
      <c r="P340" s="95"/>
      <c r="Q340" s="112" t="str">
        <f t="shared" si="55"/>
        <v/>
      </c>
      <c r="R340" s="112" t="str">
        <f t="shared" si="66"/>
        <v/>
      </c>
      <c r="S340" s="112" t="str">
        <f t="shared" si="67"/>
        <v/>
      </c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</row>
    <row r="341" spans="1:67" ht="25.5" hidden="1" x14ac:dyDescent="0.2">
      <c r="A341" s="52" t="s">
        <v>829</v>
      </c>
      <c r="B341" s="53" t="s">
        <v>830</v>
      </c>
      <c r="C341" s="59" t="s">
        <v>831</v>
      </c>
      <c r="D341" s="55">
        <v>200</v>
      </c>
      <c r="E341" s="56">
        <v>13</v>
      </c>
      <c r="F341" s="57">
        <v>4.9000000000000004</v>
      </c>
      <c r="G341" s="55">
        <v>6</v>
      </c>
      <c r="H341" s="55">
        <v>30</v>
      </c>
      <c r="I341" s="52" t="s">
        <v>16</v>
      </c>
      <c r="J341" s="90">
        <f t="shared" si="65"/>
        <v>312370.90909090906</v>
      </c>
      <c r="K341" s="60" t="s">
        <v>795</v>
      </c>
      <c r="L341" s="58">
        <v>448050</v>
      </c>
      <c r="N341" s="95"/>
      <c r="O341" s="95"/>
      <c r="P341" s="97">
        <f t="shared" ref="P341:P345" si="68">H341</f>
        <v>30</v>
      </c>
      <c r="Q341" s="112">
        <f t="shared" si="55"/>
        <v>262109.25</v>
      </c>
      <c r="R341" s="112">
        <f t="shared" si="66"/>
        <v>109772.25</v>
      </c>
      <c r="S341" s="112">
        <f t="shared" si="67"/>
        <v>134415</v>
      </c>
      <c r="T341" s="95"/>
      <c r="U341" s="95"/>
      <c r="V341" s="95"/>
      <c r="W341" s="95"/>
      <c r="X341" s="95"/>
      <c r="Y341" s="95"/>
      <c r="Z341" s="95"/>
      <c r="AA341" s="95">
        <v>1</v>
      </c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</row>
    <row r="342" spans="1:67" ht="25.5" hidden="1" x14ac:dyDescent="0.2">
      <c r="A342" s="52" t="s">
        <v>832</v>
      </c>
      <c r="B342" s="53" t="s">
        <v>833</v>
      </c>
      <c r="C342" s="59" t="s">
        <v>834</v>
      </c>
      <c r="D342" s="55">
        <v>200</v>
      </c>
      <c r="E342" s="56">
        <v>13</v>
      </c>
      <c r="F342" s="57">
        <v>4.9000000000000004</v>
      </c>
      <c r="G342" s="55">
        <v>6</v>
      </c>
      <c r="H342" s="55">
        <v>40</v>
      </c>
      <c r="I342" s="52" t="s">
        <v>16</v>
      </c>
      <c r="J342" s="90">
        <f t="shared" si="65"/>
        <v>416494.54545454541</v>
      </c>
      <c r="K342" s="60" t="s">
        <v>795</v>
      </c>
      <c r="L342" s="58">
        <v>618750</v>
      </c>
      <c r="N342" s="95"/>
      <c r="O342" s="95"/>
      <c r="P342" s="97">
        <f t="shared" si="68"/>
        <v>40</v>
      </c>
      <c r="Q342" s="112">
        <f t="shared" si="55"/>
        <v>361968.75</v>
      </c>
      <c r="R342" s="112">
        <f t="shared" si="66"/>
        <v>151593.75</v>
      </c>
      <c r="S342" s="112">
        <f t="shared" si="67"/>
        <v>185625</v>
      </c>
      <c r="T342" s="95"/>
      <c r="U342" s="95"/>
      <c r="V342" s="95"/>
      <c r="W342" s="95"/>
      <c r="X342" s="95"/>
      <c r="Y342" s="95"/>
      <c r="Z342" s="95"/>
      <c r="AA342" s="95">
        <v>1</v>
      </c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</row>
    <row r="343" spans="1:67" ht="25.5" hidden="1" x14ac:dyDescent="0.2">
      <c r="A343" s="52" t="s">
        <v>835</v>
      </c>
      <c r="B343" s="53" t="s">
        <v>836</v>
      </c>
      <c r="C343" s="59" t="s">
        <v>837</v>
      </c>
      <c r="D343" s="55">
        <v>200</v>
      </c>
      <c r="E343" s="56">
        <v>12</v>
      </c>
      <c r="F343" s="57">
        <v>4.4000000000000004</v>
      </c>
      <c r="G343" s="55">
        <v>6</v>
      </c>
      <c r="H343" s="55">
        <v>51</v>
      </c>
      <c r="I343" s="52" t="s">
        <v>16</v>
      </c>
      <c r="J343" s="90">
        <f t="shared" si="65"/>
        <v>531030.54545454541</v>
      </c>
      <c r="K343" s="60" t="s">
        <v>795</v>
      </c>
      <c r="L343" s="58">
        <v>878300</v>
      </c>
      <c r="N343" s="95"/>
      <c r="O343" s="95"/>
      <c r="P343" s="97">
        <f t="shared" si="68"/>
        <v>51</v>
      </c>
      <c r="Q343" s="112">
        <f t="shared" si="55"/>
        <v>474282</v>
      </c>
      <c r="R343" s="112">
        <f t="shared" si="66"/>
        <v>193226.00000000003</v>
      </c>
      <c r="S343" s="112">
        <f t="shared" si="67"/>
        <v>263490</v>
      </c>
      <c r="T343" s="95"/>
      <c r="U343" s="95"/>
      <c r="V343" s="95"/>
      <c r="W343" s="95"/>
      <c r="X343" s="95"/>
      <c r="Y343" s="95"/>
      <c r="Z343" s="95"/>
      <c r="AA343" s="95">
        <v>1</v>
      </c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95"/>
      <c r="BM343" s="95"/>
      <c r="BN343" s="95"/>
      <c r="BO343" s="95"/>
    </row>
    <row r="344" spans="1:67" ht="25.5" hidden="1" x14ac:dyDescent="0.2">
      <c r="A344" s="52" t="s">
        <v>838</v>
      </c>
      <c r="B344" s="53" t="s">
        <v>839</v>
      </c>
      <c r="C344" s="59" t="s">
        <v>840</v>
      </c>
      <c r="D344" s="55">
        <v>260</v>
      </c>
      <c r="E344" s="56">
        <v>11</v>
      </c>
      <c r="F344" s="57">
        <v>4</v>
      </c>
      <c r="G344" s="55">
        <v>6</v>
      </c>
      <c r="H344" s="55">
        <v>56</v>
      </c>
      <c r="I344" s="52" t="s">
        <v>16</v>
      </c>
      <c r="J344" s="90">
        <f t="shared" si="65"/>
        <v>583092.36363636365</v>
      </c>
      <c r="K344" s="60" t="s">
        <v>795</v>
      </c>
      <c r="L344" s="58">
        <v>1079950</v>
      </c>
      <c r="N344" s="95"/>
      <c r="O344" s="95"/>
      <c r="P344" s="97">
        <f t="shared" si="68"/>
        <v>56</v>
      </c>
      <c r="Q344" s="112">
        <f t="shared" ref="Q344:Q407" si="69">IF($L344&gt;0,$L344*1000*IF($L344&gt;30000,0.9,1)*$E344%/$D344,"")</f>
        <v>411211.73076923075</v>
      </c>
      <c r="R344" s="112">
        <f t="shared" si="66"/>
        <v>166146.15384615384</v>
      </c>
      <c r="S344" s="112">
        <f t="shared" si="67"/>
        <v>249219.23076923078</v>
      </c>
      <c r="T344" s="95"/>
      <c r="U344" s="95"/>
      <c r="V344" s="95"/>
      <c r="W344" s="95"/>
      <c r="X344" s="95"/>
      <c r="Y344" s="95"/>
      <c r="Z344" s="95"/>
      <c r="AA344" s="95">
        <v>1</v>
      </c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95"/>
      <c r="BM344" s="95"/>
      <c r="BN344" s="95"/>
      <c r="BO344" s="95"/>
    </row>
    <row r="345" spans="1:67" ht="25.5" hidden="1" x14ac:dyDescent="0.2">
      <c r="A345" s="52" t="s">
        <v>841</v>
      </c>
      <c r="B345" s="53" t="s">
        <v>842</v>
      </c>
      <c r="C345" s="59" t="s">
        <v>843</v>
      </c>
      <c r="D345" s="55">
        <v>260</v>
      </c>
      <c r="E345" s="56">
        <v>11</v>
      </c>
      <c r="F345" s="57">
        <v>3.8</v>
      </c>
      <c r="G345" s="55">
        <v>6</v>
      </c>
      <c r="H345" s="55">
        <v>68</v>
      </c>
      <c r="I345" s="52" t="s">
        <v>16</v>
      </c>
      <c r="J345" s="90">
        <f t="shared" si="65"/>
        <v>708040.72727272729</v>
      </c>
      <c r="K345" s="60" t="s">
        <v>795</v>
      </c>
      <c r="L345" s="58">
        <v>1136368</v>
      </c>
      <c r="N345" s="95"/>
      <c r="O345" s="95"/>
      <c r="P345" s="97">
        <f t="shared" si="68"/>
        <v>68</v>
      </c>
      <c r="Q345" s="112">
        <f t="shared" si="69"/>
        <v>432693.9692307692</v>
      </c>
      <c r="R345" s="112">
        <f t="shared" si="66"/>
        <v>166084.55384615384</v>
      </c>
      <c r="S345" s="112">
        <f t="shared" si="67"/>
        <v>262238.76923076925</v>
      </c>
      <c r="T345" s="95"/>
      <c r="U345" s="95"/>
      <c r="V345" s="95"/>
      <c r="W345" s="95"/>
      <c r="X345" s="95"/>
      <c r="Y345" s="95"/>
      <c r="Z345" s="95"/>
      <c r="AA345" s="95">
        <v>1</v>
      </c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95"/>
      <c r="BM345" s="95"/>
      <c r="BN345" s="95"/>
      <c r="BO345" s="95"/>
    </row>
    <row r="346" spans="1:67" ht="25.5" hidden="1" x14ac:dyDescent="0.2">
      <c r="A346" s="50"/>
      <c r="B346" s="49" t="s">
        <v>844</v>
      </c>
      <c r="C346" s="47" t="s">
        <v>845</v>
      </c>
      <c r="D346" s="50"/>
      <c r="E346" s="50"/>
      <c r="F346" s="50"/>
      <c r="G346" s="50"/>
      <c r="H346" s="50"/>
      <c r="I346" s="50"/>
      <c r="J346" s="90">
        <f t="shared" si="65"/>
        <v>0</v>
      </c>
      <c r="K346" s="50"/>
      <c r="L346" s="51"/>
      <c r="N346" s="95"/>
      <c r="O346" s="95"/>
      <c r="P346" s="95"/>
      <c r="Q346" s="112" t="str">
        <f t="shared" si="69"/>
        <v/>
      </c>
      <c r="R346" s="112" t="str">
        <f t="shared" si="66"/>
        <v/>
      </c>
      <c r="S346" s="112" t="str">
        <f t="shared" si="67"/>
        <v/>
      </c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95"/>
      <c r="BM346" s="95"/>
      <c r="BN346" s="95"/>
      <c r="BO346" s="95"/>
    </row>
    <row r="347" spans="1:67" ht="25.5" hidden="1" x14ac:dyDescent="0.2">
      <c r="A347" s="52" t="s">
        <v>846</v>
      </c>
      <c r="B347" s="53" t="s">
        <v>847</v>
      </c>
      <c r="C347" s="54" t="s">
        <v>2492</v>
      </c>
      <c r="D347" s="55">
        <v>260</v>
      </c>
      <c r="E347" s="56">
        <v>14</v>
      </c>
      <c r="F347" s="57">
        <v>5.7</v>
      </c>
      <c r="G347" s="55">
        <v>6</v>
      </c>
      <c r="H347" s="55">
        <v>43</v>
      </c>
      <c r="I347" s="52" t="s">
        <v>16</v>
      </c>
      <c r="J347" s="90">
        <f t="shared" si="65"/>
        <v>447731.63636363635</v>
      </c>
      <c r="K347" s="60" t="s">
        <v>188</v>
      </c>
      <c r="L347" s="58">
        <v>884645</v>
      </c>
      <c r="N347" s="95"/>
      <c r="O347" s="95"/>
      <c r="P347" s="97">
        <f t="shared" ref="P347:P349" si="70">H347</f>
        <v>43</v>
      </c>
      <c r="Q347" s="112">
        <f t="shared" si="69"/>
        <v>428712.57692307699</v>
      </c>
      <c r="R347" s="112">
        <f t="shared" si="66"/>
        <v>193941.40384615384</v>
      </c>
      <c r="S347" s="112">
        <f t="shared" si="67"/>
        <v>204148.84615384616</v>
      </c>
      <c r="T347" s="95"/>
      <c r="U347" s="95"/>
      <c r="V347" s="95"/>
      <c r="W347" s="95"/>
      <c r="X347" s="95"/>
      <c r="Y347" s="95">
        <v>1</v>
      </c>
      <c r="Z347" s="95"/>
      <c r="AA347" s="95">
        <v>1</v>
      </c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95"/>
      <c r="AY347" s="95"/>
      <c r="AZ347" s="95"/>
      <c r="BA347" s="95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95"/>
      <c r="BM347" s="95"/>
      <c r="BN347" s="95"/>
      <c r="BO347" s="95"/>
    </row>
    <row r="348" spans="1:67" ht="25.5" hidden="1" x14ac:dyDescent="0.2">
      <c r="A348" s="52" t="s">
        <v>848</v>
      </c>
      <c r="B348" s="53" t="s">
        <v>849</v>
      </c>
      <c r="C348" s="54" t="s">
        <v>2493</v>
      </c>
      <c r="D348" s="55">
        <v>260</v>
      </c>
      <c r="E348" s="56">
        <v>14</v>
      </c>
      <c r="F348" s="57">
        <v>5.5</v>
      </c>
      <c r="G348" s="55">
        <v>6</v>
      </c>
      <c r="H348" s="55">
        <v>64</v>
      </c>
      <c r="I348" s="52" t="s">
        <v>16</v>
      </c>
      <c r="J348" s="90">
        <f t="shared" si="65"/>
        <v>666391.27272727271</v>
      </c>
      <c r="K348" s="60" t="s">
        <v>188</v>
      </c>
      <c r="L348" s="58">
        <v>2176758</v>
      </c>
      <c r="N348" s="95"/>
      <c r="O348" s="95"/>
      <c r="P348" s="97">
        <f t="shared" si="70"/>
        <v>64</v>
      </c>
      <c r="Q348" s="112">
        <f t="shared" si="69"/>
        <v>1054890.4153846153</v>
      </c>
      <c r="R348" s="112">
        <f t="shared" si="66"/>
        <v>460468.03846153844</v>
      </c>
      <c r="S348" s="112">
        <f t="shared" si="67"/>
        <v>502328.76923076925</v>
      </c>
      <c r="T348" s="95"/>
      <c r="U348" s="95"/>
      <c r="V348" s="95"/>
      <c r="W348" s="95"/>
      <c r="X348" s="95"/>
      <c r="Y348" s="95">
        <v>1</v>
      </c>
      <c r="Z348" s="95"/>
      <c r="AA348" s="95">
        <v>1</v>
      </c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95"/>
      <c r="AY348" s="95"/>
      <c r="AZ348" s="95"/>
      <c r="BA348" s="95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95"/>
      <c r="BM348" s="95"/>
      <c r="BN348" s="95"/>
      <c r="BO348" s="95"/>
    </row>
    <row r="349" spans="1:67" ht="25.5" hidden="1" x14ac:dyDescent="0.2">
      <c r="A349" s="52" t="s">
        <v>850</v>
      </c>
      <c r="B349" s="53" t="s">
        <v>851</v>
      </c>
      <c r="C349" s="54" t="s">
        <v>2494</v>
      </c>
      <c r="D349" s="55">
        <v>260</v>
      </c>
      <c r="E349" s="56">
        <v>14</v>
      </c>
      <c r="F349" s="57">
        <v>5.5</v>
      </c>
      <c r="G349" s="55">
        <v>6</v>
      </c>
      <c r="H349" s="55">
        <v>70</v>
      </c>
      <c r="I349" s="52" t="s">
        <v>16</v>
      </c>
      <c r="J349" s="90">
        <f t="shared" si="65"/>
        <v>728865.45454545447</v>
      </c>
      <c r="K349" s="60" t="s">
        <v>188</v>
      </c>
      <c r="L349" s="58">
        <v>2966930</v>
      </c>
      <c r="N349" s="95"/>
      <c r="O349" s="95"/>
      <c r="P349" s="97">
        <f t="shared" si="70"/>
        <v>70</v>
      </c>
      <c r="Q349" s="112">
        <f t="shared" si="69"/>
        <v>1437819.9230769232</v>
      </c>
      <c r="R349" s="112">
        <f t="shared" si="66"/>
        <v>627619.80769230775</v>
      </c>
      <c r="S349" s="112">
        <f t="shared" si="67"/>
        <v>684676.15384615387</v>
      </c>
      <c r="T349" s="95"/>
      <c r="U349" s="95"/>
      <c r="V349" s="95"/>
      <c r="W349" s="95"/>
      <c r="X349" s="95"/>
      <c r="Y349" s="95">
        <v>1</v>
      </c>
      <c r="Z349" s="95"/>
      <c r="AA349" s="95">
        <v>1</v>
      </c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95"/>
      <c r="BM349" s="95"/>
      <c r="BN349" s="95"/>
      <c r="BO349" s="95"/>
    </row>
    <row r="350" spans="1:67" ht="25.5" hidden="1" x14ac:dyDescent="0.2">
      <c r="A350" s="50"/>
      <c r="B350" s="49" t="s">
        <v>852</v>
      </c>
      <c r="C350" s="47" t="s">
        <v>853</v>
      </c>
      <c r="D350" s="50"/>
      <c r="E350" s="50"/>
      <c r="F350" s="50"/>
      <c r="G350" s="50"/>
      <c r="H350" s="50"/>
      <c r="I350" s="50"/>
      <c r="J350" s="90">
        <f t="shared" si="65"/>
        <v>0</v>
      </c>
      <c r="K350" s="50"/>
      <c r="L350" s="51"/>
      <c r="N350" s="95"/>
      <c r="O350" s="95"/>
      <c r="P350" s="95"/>
      <c r="Q350" s="112" t="str">
        <f t="shared" si="69"/>
        <v/>
      </c>
      <c r="R350" s="112" t="str">
        <f t="shared" si="66"/>
        <v/>
      </c>
      <c r="S350" s="112" t="str">
        <f t="shared" si="67"/>
        <v/>
      </c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95"/>
      <c r="AY350" s="95"/>
      <c r="AZ350" s="95"/>
      <c r="BA350" s="95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95"/>
      <c r="BM350" s="95"/>
      <c r="BN350" s="95"/>
      <c r="BO350" s="95"/>
    </row>
    <row r="351" spans="1:67" ht="25.5" hidden="1" x14ac:dyDescent="0.2">
      <c r="A351" s="52" t="s">
        <v>854</v>
      </c>
      <c r="B351" s="53" t="s">
        <v>855</v>
      </c>
      <c r="C351" s="54" t="s">
        <v>2495</v>
      </c>
      <c r="D351" s="55">
        <v>260</v>
      </c>
      <c r="E351" s="56">
        <v>13</v>
      </c>
      <c r="F351" s="57">
        <v>4.8</v>
      </c>
      <c r="G351" s="55">
        <v>6</v>
      </c>
      <c r="H351" s="55">
        <v>20</v>
      </c>
      <c r="I351" s="52" t="s">
        <v>16</v>
      </c>
      <c r="J351" s="90">
        <f t="shared" si="65"/>
        <v>208247.27272727271</v>
      </c>
      <c r="K351" s="60" t="s">
        <v>779</v>
      </c>
      <c r="L351" s="58">
        <v>438539</v>
      </c>
      <c r="N351" s="95"/>
      <c r="O351" s="95"/>
      <c r="P351" s="97">
        <f t="shared" ref="P351:P357" si="71">H351</f>
        <v>20</v>
      </c>
      <c r="Q351" s="112">
        <f t="shared" si="69"/>
        <v>197342.55</v>
      </c>
      <c r="R351" s="112">
        <f t="shared" si="66"/>
        <v>80961.046153846153</v>
      </c>
      <c r="S351" s="112">
        <f t="shared" si="67"/>
        <v>101201.30769230769</v>
      </c>
      <c r="T351" s="95"/>
      <c r="U351" s="95"/>
      <c r="V351" s="95"/>
      <c r="W351" s="95"/>
      <c r="X351" s="95"/>
      <c r="Y351" s="95"/>
      <c r="Z351" s="95">
        <v>1</v>
      </c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95"/>
      <c r="AY351" s="95"/>
      <c r="AZ351" s="95"/>
      <c r="BA351" s="95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95"/>
      <c r="BM351" s="95"/>
      <c r="BN351" s="95"/>
      <c r="BO351" s="95"/>
    </row>
    <row r="352" spans="1:67" ht="25.5" hidden="1" x14ac:dyDescent="0.2">
      <c r="A352" s="52" t="s">
        <v>856</v>
      </c>
      <c r="B352" s="53" t="s">
        <v>857</v>
      </c>
      <c r="C352" s="54" t="s">
        <v>2496</v>
      </c>
      <c r="D352" s="55">
        <v>260</v>
      </c>
      <c r="E352" s="56">
        <v>12</v>
      </c>
      <c r="F352" s="57">
        <v>4.4000000000000004</v>
      </c>
      <c r="G352" s="55">
        <v>6</v>
      </c>
      <c r="H352" s="55">
        <v>23</v>
      </c>
      <c r="I352" s="52" t="s">
        <v>16</v>
      </c>
      <c r="J352" s="90">
        <f t="shared" si="65"/>
        <v>239484.36363636362</v>
      </c>
      <c r="K352" s="60" t="s">
        <v>795</v>
      </c>
      <c r="L352" s="58">
        <v>497469</v>
      </c>
      <c r="N352" s="95"/>
      <c r="O352" s="95"/>
      <c r="P352" s="97">
        <f t="shared" si="71"/>
        <v>23</v>
      </c>
      <c r="Q352" s="112">
        <f t="shared" si="69"/>
        <v>206640.96923076923</v>
      </c>
      <c r="R352" s="112">
        <f t="shared" si="66"/>
        <v>84187.061538461552</v>
      </c>
      <c r="S352" s="112">
        <f t="shared" si="67"/>
        <v>114800.53846153847</v>
      </c>
      <c r="T352" s="95"/>
      <c r="U352" s="95"/>
      <c r="V352" s="95"/>
      <c r="W352" s="95"/>
      <c r="X352" s="95"/>
      <c r="Y352" s="95"/>
      <c r="Z352" s="95"/>
      <c r="AA352" s="95">
        <v>1</v>
      </c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95"/>
      <c r="AY352" s="95"/>
      <c r="AZ352" s="95"/>
      <c r="BA352" s="95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95"/>
      <c r="BM352" s="95"/>
      <c r="BN352" s="95"/>
      <c r="BO352" s="95"/>
    </row>
    <row r="353" spans="1:67" ht="25.5" hidden="1" x14ac:dyDescent="0.2">
      <c r="A353" s="52" t="s">
        <v>858</v>
      </c>
      <c r="B353" s="53" t="s">
        <v>859</v>
      </c>
      <c r="C353" s="54" t="s">
        <v>2492</v>
      </c>
      <c r="D353" s="55">
        <v>260</v>
      </c>
      <c r="E353" s="56">
        <v>12</v>
      </c>
      <c r="F353" s="57">
        <v>4.4000000000000004</v>
      </c>
      <c r="G353" s="55">
        <v>6</v>
      </c>
      <c r="H353" s="55">
        <v>24</v>
      </c>
      <c r="I353" s="52" t="s">
        <v>16</v>
      </c>
      <c r="J353" s="90">
        <f t="shared" si="65"/>
        <v>249896.72727272726</v>
      </c>
      <c r="K353" s="60" t="s">
        <v>795</v>
      </c>
      <c r="L353" s="58">
        <v>571304</v>
      </c>
      <c r="N353" s="95"/>
      <c r="O353" s="95"/>
      <c r="P353" s="97">
        <f t="shared" si="71"/>
        <v>24</v>
      </c>
      <c r="Q353" s="112">
        <f t="shared" si="69"/>
        <v>237310.89230769229</v>
      </c>
      <c r="R353" s="112">
        <f t="shared" si="66"/>
        <v>96682.215384615396</v>
      </c>
      <c r="S353" s="112">
        <f t="shared" si="67"/>
        <v>131839.38461538462</v>
      </c>
      <c r="T353" s="95"/>
      <c r="U353" s="95"/>
      <c r="V353" s="95"/>
      <c r="W353" s="95"/>
      <c r="X353" s="95"/>
      <c r="Y353" s="95"/>
      <c r="Z353" s="95"/>
      <c r="AA353" s="95">
        <v>1</v>
      </c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95"/>
      <c r="AY353" s="95"/>
      <c r="AZ353" s="95"/>
      <c r="BA353" s="95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95"/>
      <c r="BM353" s="95"/>
      <c r="BN353" s="95"/>
      <c r="BO353" s="95"/>
    </row>
    <row r="354" spans="1:67" ht="25.5" hidden="1" x14ac:dyDescent="0.2">
      <c r="A354" s="52" t="s">
        <v>860</v>
      </c>
      <c r="B354" s="53" t="s">
        <v>861</v>
      </c>
      <c r="C354" s="54" t="s">
        <v>2497</v>
      </c>
      <c r="D354" s="55">
        <v>260</v>
      </c>
      <c r="E354" s="56">
        <v>11</v>
      </c>
      <c r="F354" s="57">
        <v>4.0999999999999996</v>
      </c>
      <c r="G354" s="55">
        <v>6</v>
      </c>
      <c r="H354" s="55">
        <v>26</v>
      </c>
      <c r="I354" s="52" t="s">
        <v>16</v>
      </c>
      <c r="J354" s="90">
        <f t="shared" si="65"/>
        <v>270721.45454545453</v>
      </c>
      <c r="K354" s="60" t="s">
        <v>795</v>
      </c>
      <c r="L354" s="58">
        <v>688248</v>
      </c>
      <c r="N354" s="95"/>
      <c r="O354" s="95"/>
      <c r="P354" s="97">
        <f t="shared" si="71"/>
        <v>26</v>
      </c>
      <c r="Q354" s="112">
        <f t="shared" si="69"/>
        <v>262063.66153846154</v>
      </c>
      <c r="R354" s="112">
        <f t="shared" si="66"/>
        <v>108531.41538461536</v>
      </c>
      <c r="S354" s="112">
        <f t="shared" si="67"/>
        <v>158826.46153846153</v>
      </c>
      <c r="T354" s="95"/>
      <c r="U354" s="95"/>
      <c r="V354" s="95"/>
      <c r="W354" s="95"/>
      <c r="X354" s="95"/>
      <c r="Y354" s="95"/>
      <c r="Z354" s="95"/>
      <c r="AA354" s="95">
        <v>1</v>
      </c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95"/>
      <c r="AY354" s="95"/>
      <c r="AZ354" s="95"/>
      <c r="BA354" s="95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95"/>
      <c r="BM354" s="95"/>
      <c r="BN354" s="95"/>
      <c r="BO354" s="95"/>
    </row>
    <row r="355" spans="1:67" ht="25.5" hidden="1" x14ac:dyDescent="0.2">
      <c r="A355" s="52" t="s">
        <v>862</v>
      </c>
      <c r="B355" s="53" t="s">
        <v>863</v>
      </c>
      <c r="C355" s="54" t="s">
        <v>2462</v>
      </c>
      <c r="D355" s="55">
        <v>260</v>
      </c>
      <c r="E355" s="56">
        <v>11</v>
      </c>
      <c r="F355" s="57">
        <v>4.0999999999999996</v>
      </c>
      <c r="G355" s="55">
        <v>6</v>
      </c>
      <c r="H355" s="55">
        <v>27</v>
      </c>
      <c r="I355" s="52" t="s">
        <v>16</v>
      </c>
      <c r="J355" s="90">
        <f t="shared" si="65"/>
        <v>281133.81818181818</v>
      </c>
      <c r="K355" s="60" t="s">
        <v>795</v>
      </c>
      <c r="L355" s="58">
        <v>796249</v>
      </c>
      <c r="N355" s="95"/>
      <c r="O355" s="95"/>
      <c r="P355" s="97">
        <f t="shared" si="71"/>
        <v>27</v>
      </c>
      <c r="Q355" s="112">
        <f t="shared" si="69"/>
        <v>303187.11923076923</v>
      </c>
      <c r="R355" s="112">
        <f t="shared" si="66"/>
        <v>125562.34230769229</v>
      </c>
      <c r="S355" s="112">
        <f t="shared" si="67"/>
        <v>183749.76923076922</v>
      </c>
      <c r="T355" s="95"/>
      <c r="U355" s="95"/>
      <c r="V355" s="95"/>
      <c r="W355" s="95"/>
      <c r="X355" s="95"/>
      <c r="Y355" s="95"/>
      <c r="Z355" s="95"/>
      <c r="AA355" s="95">
        <v>1</v>
      </c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95"/>
      <c r="AY355" s="95"/>
      <c r="AZ355" s="95"/>
      <c r="BA355" s="95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95"/>
      <c r="BM355" s="95"/>
      <c r="BN355" s="95"/>
      <c r="BO355" s="95"/>
    </row>
    <row r="356" spans="1:67" s="40" customFormat="1" ht="25.5" hidden="1" x14ac:dyDescent="0.2">
      <c r="A356" s="60" t="s">
        <v>864</v>
      </c>
      <c r="B356" s="61" t="s">
        <v>865</v>
      </c>
      <c r="C356" s="62" t="s">
        <v>2498</v>
      </c>
      <c r="D356" s="63">
        <v>260</v>
      </c>
      <c r="E356" s="64">
        <v>11</v>
      </c>
      <c r="F356" s="65">
        <v>4.0999999999999996</v>
      </c>
      <c r="G356" s="63">
        <v>6</v>
      </c>
      <c r="H356" s="63">
        <v>30</v>
      </c>
      <c r="I356" s="60" t="s">
        <v>16</v>
      </c>
      <c r="J356" s="90">
        <f t="shared" si="65"/>
        <v>312370.90909090906</v>
      </c>
      <c r="K356" s="60" t="s">
        <v>795</v>
      </c>
      <c r="L356" s="66">
        <v>866135</v>
      </c>
      <c r="M356" s="40" t="s">
        <v>2444</v>
      </c>
      <c r="N356" s="98"/>
      <c r="O356" s="98"/>
      <c r="P356" s="97">
        <f t="shared" si="71"/>
        <v>30</v>
      </c>
      <c r="Q356" s="112">
        <f t="shared" si="69"/>
        <v>329797.55769230769</v>
      </c>
      <c r="R356" s="112">
        <f t="shared" si="66"/>
        <v>136582.82692307691</v>
      </c>
      <c r="S356" s="112">
        <f t="shared" si="67"/>
        <v>199877.30769230769</v>
      </c>
      <c r="T356" s="98"/>
      <c r="U356" s="98"/>
      <c r="V356" s="98"/>
      <c r="W356" s="98"/>
      <c r="X356" s="98"/>
      <c r="Y356" s="98"/>
      <c r="Z356" s="98"/>
      <c r="AA356" s="95">
        <v>1</v>
      </c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98"/>
      <c r="BA356" s="98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98"/>
      <c r="BM356" s="98"/>
      <c r="BN356" s="98"/>
      <c r="BO356" s="98"/>
    </row>
    <row r="357" spans="1:67" ht="25.5" hidden="1" x14ac:dyDescent="0.2">
      <c r="A357" s="52" t="s">
        <v>866</v>
      </c>
      <c r="B357" s="53" t="s">
        <v>867</v>
      </c>
      <c r="C357" s="54" t="s">
        <v>2463</v>
      </c>
      <c r="D357" s="55">
        <v>270</v>
      </c>
      <c r="E357" s="56">
        <v>11</v>
      </c>
      <c r="F357" s="57">
        <v>4.0999999999999996</v>
      </c>
      <c r="G357" s="55">
        <v>6</v>
      </c>
      <c r="H357" s="55">
        <v>35</v>
      </c>
      <c r="I357" s="52" t="s">
        <v>16</v>
      </c>
      <c r="J357" s="90">
        <f t="shared" si="65"/>
        <v>364432.72727272724</v>
      </c>
      <c r="K357" s="60" t="s">
        <v>795</v>
      </c>
      <c r="L357" s="58">
        <v>1114405</v>
      </c>
      <c r="N357" s="95"/>
      <c r="O357" s="95"/>
      <c r="P357" s="97">
        <f t="shared" si="71"/>
        <v>35</v>
      </c>
      <c r="Q357" s="112">
        <f t="shared" si="69"/>
        <v>408615.16666666669</v>
      </c>
      <c r="R357" s="112">
        <f t="shared" si="66"/>
        <v>169224.46296296295</v>
      </c>
      <c r="S357" s="112">
        <f t="shared" si="67"/>
        <v>247645.55555555556</v>
      </c>
      <c r="T357" s="95"/>
      <c r="U357" s="95"/>
      <c r="V357" s="95"/>
      <c r="W357" s="95"/>
      <c r="X357" s="95"/>
      <c r="Y357" s="95"/>
      <c r="Z357" s="95"/>
      <c r="AA357" s="95">
        <v>1</v>
      </c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95"/>
      <c r="AY357" s="95"/>
      <c r="AZ357" s="95"/>
      <c r="BA357" s="95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95"/>
      <c r="BM357" s="95"/>
      <c r="BN357" s="95"/>
      <c r="BO357" s="95"/>
    </row>
    <row r="358" spans="1:67" ht="25.5" hidden="1" x14ac:dyDescent="0.2">
      <c r="A358" s="50"/>
      <c r="B358" s="49" t="s">
        <v>868</v>
      </c>
      <c r="C358" s="47" t="s">
        <v>869</v>
      </c>
      <c r="D358" s="50"/>
      <c r="E358" s="50"/>
      <c r="F358" s="50"/>
      <c r="G358" s="50"/>
      <c r="H358" s="50"/>
      <c r="I358" s="50"/>
      <c r="J358" s="90">
        <f t="shared" si="65"/>
        <v>0</v>
      </c>
      <c r="K358" s="50"/>
      <c r="L358" s="51"/>
      <c r="N358" s="95"/>
      <c r="O358" s="95"/>
      <c r="P358" s="95"/>
      <c r="Q358" s="112" t="str">
        <f t="shared" si="69"/>
        <v/>
      </c>
      <c r="R358" s="112" t="str">
        <f t="shared" si="66"/>
        <v/>
      </c>
      <c r="S358" s="112" t="str">
        <f t="shared" si="67"/>
        <v/>
      </c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95"/>
      <c r="BM358" s="95"/>
      <c r="BN358" s="95"/>
      <c r="BO358" s="95"/>
    </row>
    <row r="359" spans="1:67" ht="25.5" hidden="1" x14ac:dyDescent="0.2">
      <c r="A359" s="52" t="s">
        <v>870</v>
      </c>
      <c r="B359" s="53" t="s">
        <v>871</v>
      </c>
      <c r="C359" s="54" t="s">
        <v>2499</v>
      </c>
      <c r="D359" s="55">
        <v>260</v>
      </c>
      <c r="E359" s="56">
        <v>13</v>
      </c>
      <c r="F359" s="57">
        <v>5.2</v>
      </c>
      <c r="G359" s="55">
        <v>6</v>
      </c>
      <c r="H359" s="55">
        <v>19</v>
      </c>
      <c r="I359" s="52" t="s">
        <v>16</v>
      </c>
      <c r="J359" s="90">
        <f t="shared" si="65"/>
        <v>197834.90909090909</v>
      </c>
      <c r="K359" s="60" t="s">
        <v>779</v>
      </c>
      <c r="L359" s="58">
        <v>435615</v>
      </c>
      <c r="N359" s="95"/>
      <c r="O359" s="95"/>
      <c r="P359" s="97">
        <f t="shared" ref="P359:P360" si="72">H359</f>
        <v>19</v>
      </c>
      <c r="Q359" s="112">
        <f t="shared" si="69"/>
        <v>196026.75</v>
      </c>
      <c r="R359" s="112">
        <f t="shared" si="66"/>
        <v>87123.000000000015</v>
      </c>
      <c r="S359" s="112">
        <f t="shared" si="67"/>
        <v>100526.53846153847</v>
      </c>
      <c r="T359" s="95"/>
      <c r="U359" s="95"/>
      <c r="V359" s="95"/>
      <c r="W359" s="95"/>
      <c r="X359" s="95"/>
      <c r="Y359" s="95"/>
      <c r="Z359" s="95">
        <v>1</v>
      </c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95"/>
      <c r="AY359" s="95"/>
      <c r="AZ359" s="95"/>
      <c r="BA359" s="95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95"/>
      <c r="BM359" s="95"/>
      <c r="BN359" s="95"/>
      <c r="BO359" s="95"/>
    </row>
    <row r="360" spans="1:67" ht="25.5" hidden="1" x14ac:dyDescent="0.2">
      <c r="A360" s="52" t="s">
        <v>872</v>
      </c>
      <c r="B360" s="53" t="s">
        <v>873</v>
      </c>
      <c r="C360" s="54" t="s">
        <v>2500</v>
      </c>
      <c r="D360" s="55">
        <v>260</v>
      </c>
      <c r="E360" s="56">
        <v>13</v>
      </c>
      <c r="F360" s="57">
        <v>5.2</v>
      </c>
      <c r="G360" s="55">
        <v>6</v>
      </c>
      <c r="H360" s="55">
        <v>27</v>
      </c>
      <c r="I360" s="52" t="s">
        <v>16</v>
      </c>
      <c r="J360" s="90">
        <f t="shared" si="65"/>
        <v>281133.81818181818</v>
      </c>
      <c r="K360" s="60" t="s">
        <v>795</v>
      </c>
      <c r="L360" s="58">
        <v>642388</v>
      </c>
      <c r="N360" s="95"/>
      <c r="O360" s="95"/>
      <c r="P360" s="97">
        <f t="shared" si="72"/>
        <v>27</v>
      </c>
      <c r="Q360" s="112">
        <f t="shared" si="69"/>
        <v>289074.59999999998</v>
      </c>
      <c r="R360" s="112">
        <f t="shared" si="66"/>
        <v>128477.60000000002</v>
      </c>
      <c r="S360" s="112">
        <f t="shared" si="67"/>
        <v>148243.38461538462</v>
      </c>
      <c r="T360" s="95"/>
      <c r="U360" s="95"/>
      <c r="V360" s="95"/>
      <c r="W360" s="95"/>
      <c r="X360" s="95"/>
      <c r="Y360" s="95"/>
      <c r="Z360" s="95"/>
      <c r="AA360" s="95">
        <v>1</v>
      </c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95"/>
      <c r="AY360" s="95"/>
      <c r="AZ360" s="95"/>
      <c r="BA360" s="95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95"/>
      <c r="BM360" s="95"/>
      <c r="BN360" s="95"/>
      <c r="BO360" s="95"/>
    </row>
    <row r="361" spans="1:67" ht="25.5" hidden="1" x14ac:dyDescent="0.2">
      <c r="A361" s="50"/>
      <c r="B361" s="49" t="s">
        <v>874</v>
      </c>
      <c r="C361" s="47" t="s">
        <v>875</v>
      </c>
      <c r="D361" s="50"/>
      <c r="E361" s="50"/>
      <c r="F361" s="50"/>
      <c r="G361" s="50"/>
      <c r="H361" s="50"/>
      <c r="I361" s="50"/>
      <c r="J361" s="90">
        <f t="shared" si="65"/>
        <v>0</v>
      </c>
      <c r="K361" s="50"/>
      <c r="L361" s="51"/>
      <c r="N361" s="95"/>
      <c r="O361" s="95"/>
      <c r="P361" s="95"/>
      <c r="Q361" s="112" t="str">
        <f t="shared" si="69"/>
        <v/>
      </c>
      <c r="R361" s="112" t="str">
        <f t="shared" si="66"/>
        <v/>
      </c>
      <c r="S361" s="112" t="str">
        <f t="shared" si="67"/>
        <v/>
      </c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95"/>
      <c r="BM361" s="95"/>
      <c r="BN361" s="95"/>
      <c r="BO361" s="95"/>
    </row>
    <row r="362" spans="1:67" ht="25.5" hidden="1" x14ac:dyDescent="0.2">
      <c r="A362" s="52" t="s">
        <v>876</v>
      </c>
      <c r="B362" s="53" t="s">
        <v>877</v>
      </c>
      <c r="C362" s="59" t="s">
        <v>394</v>
      </c>
      <c r="D362" s="55">
        <v>250</v>
      </c>
      <c r="E362" s="56">
        <v>16</v>
      </c>
      <c r="F362" s="57">
        <v>4.5</v>
      </c>
      <c r="G362" s="55">
        <v>6</v>
      </c>
      <c r="H362" s="55">
        <v>18</v>
      </c>
      <c r="I362" s="52" t="s">
        <v>114</v>
      </c>
      <c r="J362" s="90">
        <f t="shared" si="65"/>
        <v>237177.81818181818</v>
      </c>
      <c r="K362" s="60" t="s">
        <v>779</v>
      </c>
      <c r="L362" s="58">
        <v>359717</v>
      </c>
      <c r="N362" s="95"/>
      <c r="O362" s="97">
        <f>H362</f>
        <v>18</v>
      </c>
      <c r="P362" s="95"/>
      <c r="Q362" s="112">
        <f t="shared" si="69"/>
        <v>207196.992</v>
      </c>
      <c r="R362" s="112">
        <f t="shared" si="66"/>
        <v>64749.06</v>
      </c>
      <c r="S362" s="112">
        <f t="shared" si="67"/>
        <v>86332.08</v>
      </c>
      <c r="T362" s="95"/>
      <c r="U362" s="95"/>
      <c r="V362" s="95"/>
      <c r="W362" s="95"/>
      <c r="X362" s="95"/>
      <c r="Y362" s="95"/>
      <c r="Z362" s="95">
        <v>1</v>
      </c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95"/>
      <c r="BM362" s="95"/>
      <c r="BN362" s="95"/>
      <c r="BO362" s="95"/>
    </row>
    <row r="363" spans="1:67" ht="25.5" hidden="1" x14ac:dyDescent="0.2">
      <c r="A363" s="50"/>
      <c r="B363" s="49" t="s">
        <v>878</v>
      </c>
      <c r="C363" s="47" t="s">
        <v>879</v>
      </c>
      <c r="D363" s="50"/>
      <c r="E363" s="50"/>
      <c r="F363" s="50"/>
      <c r="G363" s="50"/>
      <c r="H363" s="50"/>
      <c r="I363" s="50"/>
      <c r="J363" s="90">
        <f t="shared" si="65"/>
        <v>0</v>
      </c>
      <c r="K363" s="50"/>
      <c r="L363" s="51"/>
      <c r="N363" s="95"/>
      <c r="O363" s="95"/>
      <c r="P363" s="95"/>
      <c r="Q363" s="112" t="str">
        <f t="shared" si="69"/>
        <v/>
      </c>
      <c r="R363" s="112" t="str">
        <f t="shared" si="66"/>
        <v/>
      </c>
      <c r="S363" s="112" t="str">
        <f t="shared" si="67"/>
        <v/>
      </c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95"/>
      <c r="AY363" s="95"/>
      <c r="AZ363" s="95"/>
      <c r="BA363" s="95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95"/>
      <c r="BM363" s="95"/>
      <c r="BN363" s="95"/>
      <c r="BO363" s="95"/>
    </row>
    <row r="364" spans="1:67" ht="25.5" hidden="1" x14ac:dyDescent="0.2">
      <c r="A364" s="52" t="s">
        <v>880</v>
      </c>
      <c r="B364" s="53" t="s">
        <v>881</v>
      </c>
      <c r="C364" s="59" t="s">
        <v>149</v>
      </c>
      <c r="D364" s="55">
        <v>240</v>
      </c>
      <c r="E364" s="56">
        <v>13</v>
      </c>
      <c r="F364" s="57">
        <v>3.7</v>
      </c>
      <c r="G364" s="55">
        <v>6</v>
      </c>
      <c r="H364" s="50"/>
      <c r="I364" s="50"/>
      <c r="J364" s="90">
        <f t="shared" si="65"/>
        <v>0</v>
      </c>
      <c r="K364" s="50"/>
      <c r="L364" s="58">
        <v>160855</v>
      </c>
      <c r="N364" s="95"/>
      <c r="O364" s="95"/>
      <c r="P364" s="95"/>
      <c r="Q364" s="112">
        <f t="shared" si="69"/>
        <v>78416.8125</v>
      </c>
      <c r="R364" s="112">
        <f t="shared" si="66"/>
        <v>24798.479166666672</v>
      </c>
      <c r="S364" s="112">
        <f t="shared" si="67"/>
        <v>40213.75</v>
      </c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95"/>
      <c r="AY364" s="95"/>
      <c r="AZ364" s="95"/>
      <c r="BA364" s="95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95"/>
      <c r="BM364" s="95"/>
      <c r="BN364" s="95"/>
      <c r="BO364" s="95"/>
    </row>
    <row r="365" spans="1:67" ht="25.5" hidden="1" x14ac:dyDescent="0.2">
      <c r="A365" s="52" t="s">
        <v>882</v>
      </c>
      <c r="B365" s="53" t="s">
        <v>883</v>
      </c>
      <c r="C365" s="59" t="s">
        <v>884</v>
      </c>
      <c r="D365" s="55">
        <v>240</v>
      </c>
      <c r="E365" s="56">
        <v>13</v>
      </c>
      <c r="F365" s="57">
        <v>3.7</v>
      </c>
      <c r="G365" s="55">
        <v>6</v>
      </c>
      <c r="H365" s="50"/>
      <c r="I365" s="50"/>
      <c r="J365" s="90">
        <f t="shared" si="65"/>
        <v>0</v>
      </c>
      <c r="K365" s="50"/>
      <c r="L365" s="58">
        <v>186651</v>
      </c>
      <c r="N365" s="95"/>
      <c r="O365" s="95"/>
      <c r="P365" s="95"/>
      <c r="Q365" s="112">
        <f t="shared" si="69"/>
        <v>90992.362500000003</v>
      </c>
      <c r="R365" s="112">
        <f t="shared" si="66"/>
        <v>28775.362500000003</v>
      </c>
      <c r="S365" s="112">
        <f t="shared" si="67"/>
        <v>46662.75</v>
      </c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  <c r="AM365" s="95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95"/>
      <c r="AY365" s="95"/>
      <c r="AZ365" s="95"/>
      <c r="BA365" s="95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95"/>
      <c r="BM365" s="95"/>
      <c r="BN365" s="95"/>
      <c r="BO365" s="95"/>
    </row>
    <row r="366" spans="1:67" ht="25.5" hidden="1" x14ac:dyDescent="0.2">
      <c r="A366" s="52" t="s">
        <v>885</v>
      </c>
      <c r="B366" s="53" t="s">
        <v>886</v>
      </c>
      <c r="C366" s="59" t="s">
        <v>208</v>
      </c>
      <c r="D366" s="55">
        <v>240</v>
      </c>
      <c r="E366" s="56">
        <v>13</v>
      </c>
      <c r="F366" s="57">
        <v>3.1</v>
      </c>
      <c r="G366" s="55">
        <v>6</v>
      </c>
      <c r="H366" s="50"/>
      <c r="I366" s="50"/>
      <c r="J366" s="90">
        <f t="shared" si="65"/>
        <v>0</v>
      </c>
      <c r="K366" s="50"/>
      <c r="L366" s="58">
        <v>251560</v>
      </c>
      <c r="N366" s="95"/>
      <c r="O366" s="95"/>
      <c r="P366" s="95"/>
      <c r="Q366" s="112">
        <f t="shared" si="69"/>
        <v>122635.5</v>
      </c>
      <c r="R366" s="112">
        <f t="shared" si="66"/>
        <v>32493.166666666668</v>
      </c>
      <c r="S366" s="112">
        <f t="shared" si="67"/>
        <v>62890</v>
      </c>
      <c r="T366" s="95"/>
      <c r="U366" s="95"/>
      <c r="V366" s="95"/>
      <c r="W366" s="95"/>
      <c r="X366" s="95"/>
      <c r="Y366" s="9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95"/>
      <c r="AK366" s="95"/>
      <c r="AL366" s="95"/>
      <c r="AM366" s="95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95"/>
      <c r="AY366" s="95"/>
      <c r="AZ366" s="95"/>
      <c r="BA366" s="95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95"/>
      <c r="BM366" s="95"/>
      <c r="BN366" s="95"/>
      <c r="BO366" s="95"/>
    </row>
    <row r="367" spans="1:67" ht="25.5" hidden="1" x14ac:dyDescent="0.2">
      <c r="A367" s="52" t="s">
        <v>887</v>
      </c>
      <c r="B367" s="53" t="s">
        <v>888</v>
      </c>
      <c r="C367" s="59" t="s">
        <v>211</v>
      </c>
      <c r="D367" s="55">
        <v>240</v>
      </c>
      <c r="E367" s="56">
        <v>13</v>
      </c>
      <c r="F367" s="57">
        <v>3.1</v>
      </c>
      <c r="G367" s="55">
        <v>6</v>
      </c>
      <c r="H367" s="50"/>
      <c r="I367" s="50"/>
      <c r="J367" s="90">
        <f t="shared" si="65"/>
        <v>0</v>
      </c>
      <c r="K367" s="50"/>
      <c r="L367" s="58">
        <v>297117</v>
      </c>
      <c r="N367" s="95"/>
      <c r="O367" s="95"/>
      <c r="P367" s="95"/>
      <c r="Q367" s="112">
        <f t="shared" si="69"/>
        <v>144844.53750000001</v>
      </c>
      <c r="R367" s="112">
        <f t="shared" si="66"/>
        <v>38377.612500000003</v>
      </c>
      <c r="S367" s="112">
        <f t="shared" si="67"/>
        <v>74279.25</v>
      </c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95"/>
      <c r="AK367" s="95"/>
      <c r="AL367" s="95"/>
      <c r="AM367" s="95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95"/>
      <c r="AY367" s="95"/>
      <c r="AZ367" s="95"/>
      <c r="BA367" s="95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95"/>
      <c r="BM367" s="95"/>
      <c r="BN367" s="95"/>
      <c r="BO367" s="95"/>
    </row>
    <row r="368" spans="1:67" ht="25.5" hidden="1" x14ac:dyDescent="0.2">
      <c r="A368" s="52" t="s">
        <v>889</v>
      </c>
      <c r="B368" s="53" t="s">
        <v>890</v>
      </c>
      <c r="C368" s="59" t="s">
        <v>266</v>
      </c>
      <c r="D368" s="55">
        <v>240</v>
      </c>
      <c r="E368" s="56">
        <v>13</v>
      </c>
      <c r="F368" s="57">
        <v>3.1</v>
      </c>
      <c r="G368" s="55">
        <v>6</v>
      </c>
      <c r="H368" s="50"/>
      <c r="I368" s="50"/>
      <c r="J368" s="90">
        <f t="shared" si="65"/>
        <v>0</v>
      </c>
      <c r="K368" s="50"/>
      <c r="L368" s="58">
        <v>333817</v>
      </c>
      <c r="N368" s="95"/>
      <c r="O368" s="95"/>
      <c r="P368" s="95"/>
      <c r="Q368" s="112">
        <f t="shared" si="69"/>
        <v>162735.78750000001</v>
      </c>
      <c r="R368" s="112">
        <f t="shared" si="66"/>
        <v>43118.029166666667</v>
      </c>
      <c r="S368" s="112">
        <f t="shared" si="67"/>
        <v>83454.25</v>
      </c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95"/>
      <c r="AK368" s="95"/>
      <c r="AL368" s="95"/>
      <c r="AM368" s="95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95"/>
      <c r="AY368" s="95"/>
      <c r="AZ368" s="95"/>
      <c r="BA368" s="95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95"/>
      <c r="BM368" s="95"/>
      <c r="BN368" s="95"/>
      <c r="BO368" s="95"/>
    </row>
    <row r="369" spans="1:67" ht="25.5" hidden="1" x14ac:dyDescent="0.2">
      <c r="A369" s="52" t="s">
        <v>891</v>
      </c>
      <c r="B369" s="53" t="s">
        <v>892</v>
      </c>
      <c r="C369" s="59" t="s">
        <v>239</v>
      </c>
      <c r="D369" s="55">
        <v>240</v>
      </c>
      <c r="E369" s="56">
        <v>13</v>
      </c>
      <c r="F369" s="57">
        <v>3.1</v>
      </c>
      <c r="G369" s="55">
        <v>6</v>
      </c>
      <c r="H369" s="50"/>
      <c r="I369" s="50"/>
      <c r="J369" s="90">
        <f t="shared" si="65"/>
        <v>0</v>
      </c>
      <c r="K369" s="50"/>
      <c r="L369" s="58">
        <v>537425</v>
      </c>
      <c r="N369" s="95"/>
      <c r="O369" s="95"/>
      <c r="P369" s="95"/>
      <c r="Q369" s="112">
        <f t="shared" si="69"/>
        <v>261994.6875</v>
      </c>
      <c r="R369" s="112">
        <f t="shared" si="66"/>
        <v>69417.395833333328</v>
      </c>
      <c r="S369" s="112">
        <f t="shared" si="67"/>
        <v>134356.25</v>
      </c>
      <c r="T369" s="95"/>
      <c r="U369" s="95"/>
      <c r="V369" s="95"/>
      <c r="W369" s="95"/>
      <c r="X369" s="95"/>
      <c r="Y369" s="9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95"/>
      <c r="AK369" s="95"/>
      <c r="AL369" s="95"/>
      <c r="AM369" s="95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95"/>
      <c r="AY369" s="95"/>
      <c r="AZ369" s="95"/>
      <c r="BA369" s="95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95"/>
      <c r="BM369" s="95"/>
      <c r="BN369" s="95"/>
      <c r="BO369" s="95"/>
    </row>
    <row r="370" spans="1:67" ht="25.5" hidden="1" x14ac:dyDescent="0.2">
      <c r="A370" s="52" t="s">
        <v>893</v>
      </c>
      <c r="B370" s="53" t="s">
        <v>894</v>
      </c>
      <c r="C370" s="59" t="s">
        <v>363</v>
      </c>
      <c r="D370" s="55">
        <v>240</v>
      </c>
      <c r="E370" s="56">
        <v>13</v>
      </c>
      <c r="F370" s="57">
        <v>3.1</v>
      </c>
      <c r="G370" s="55">
        <v>6</v>
      </c>
      <c r="H370" s="50"/>
      <c r="I370" s="50"/>
      <c r="J370" s="90">
        <f t="shared" si="65"/>
        <v>0</v>
      </c>
      <c r="K370" s="50"/>
      <c r="L370" s="58">
        <v>601973</v>
      </c>
      <c r="N370" s="95"/>
      <c r="O370" s="95"/>
      <c r="P370" s="95"/>
      <c r="Q370" s="112">
        <f t="shared" si="69"/>
        <v>293461.83750000002</v>
      </c>
      <c r="R370" s="112">
        <f t="shared" si="66"/>
        <v>77754.84583333334</v>
      </c>
      <c r="S370" s="112">
        <f t="shared" si="67"/>
        <v>150493.25</v>
      </c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95"/>
      <c r="AK370" s="95"/>
      <c r="AL370" s="95"/>
      <c r="AM370" s="95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95"/>
      <c r="AY370" s="95"/>
      <c r="AZ370" s="95"/>
      <c r="BA370" s="95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95"/>
      <c r="BM370" s="95"/>
      <c r="BN370" s="95"/>
      <c r="BO370" s="95"/>
    </row>
    <row r="371" spans="1:67" ht="25.5" hidden="1" x14ac:dyDescent="0.2">
      <c r="A371" s="50"/>
      <c r="B371" s="49" t="s">
        <v>895</v>
      </c>
      <c r="C371" s="47" t="s">
        <v>896</v>
      </c>
      <c r="D371" s="50"/>
      <c r="E371" s="50"/>
      <c r="F371" s="50"/>
      <c r="G371" s="50"/>
      <c r="H371" s="50"/>
      <c r="I371" s="50"/>
      <c r="J371" s="90">
        <f t="shared" si="65"/>
        <v>0</v>
      </c>
      <c r="K371" s="50"/>
      <c r="L371" s="51"/>
      <c r="N371" s="95"/>
      <c r="O371" s="95"/>
      <c r="P371" s="95"/>
      <c r="Q371" s="112" t="str">
        <f t="shared" si="69"/>
        <v/>
      </c>
      <c r="R371" s="112" t="str">
        <f t="shared" si="66"/>
        <v/>
      </c>
      <c r="S371" s="112" t="str">
        <f t="shared" si="67"/>
        <v/>
      </c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  <c r="AM371" s="95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95"/>
      <c r="AY371" s="95"/>
      <c r="AZ371" s="95"/>
      <c r="BA371" s="95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95"/>
      <c r="BM371" s="95"/>
      <c r="BN371" s="95"/>
      <c r="BO371" s="95"/>
    </row>
    <row r="372" spans="1:67" ht="25.5" hidden="1" x14ac:dyDescent="0.2">
      <c r="A372" s="52" t="s">
        <v>897</v>
      </c>
      <c r="B372" s="53" t="s">
        <v>898</v>
      </c>
      <c r="C372" s="59" t="s">
        <v>208</v>
      </c>
      <c r="D372" s="55">
        <v>240</v>
      </c>
      <c r="E372" s="56">
        <v>13</v>
      </c>
      <c r="F372" s="57">
        <v>3.1</v>
      </c>
      <c r="G372" s="55">
        <v>6</v>
      </c>
      <c r="H372" s="55">
        <v>93</v>
      </c>
      <c r="I372" s="52" t="s">
        <v>16</v>
      </c>
      <c r="J372" s="90">
        <f t="shared" si="65"/>
        <v>968349.81818181812</v>
      </c>
      <c r="K372" s="60" t="s">
        <v>795</v>
      </c>
      <c r="L372" s="58">
        <v>1340000</v>
      </c>
      <c r="N372" s="95"/>
      <c r="O372" s="95"/>
      <c r="P372" s="97">
        <f t="shared" ref="P372:P374" si="73">H372</f>
        <v>93</v>
      </c>
      <c r="Q372" s="112">
        <f t="shared" si="69"/>
        <v>653250</v>
      </c>
      <c r="R372" s="112">
        <f t="shared" si="66"/>
        <v>173083.33333333334</v>
      </c>
      <c r="S372" s="112">
        <f t="shared" si="67"/>
        <v>335000</v>
      </c>
      <c r="T372" s="95"/>
      <c r="U372" s="95"/>
      <c r="V372" s="95"/>
      <c r="W372" s="95"/>
      <c r="X372" s="95"/>
      <c r="Y372" s="95"/>
      <c r="Z372" s="95"/>
      <c r="AA372" s="95">
        <v>1</v>
      </c>
      <c r="AB372" s="95"/>
      <c r="AC372" s="95"/>
      <c r="AD372" s="95"/>
      <c r="AE372" s="95"/>
      <c r="AF372" s="95"/>
      <c r="AG372" s="95"/>
      <c r="AH372" s="95"/>
      <c r="AI372" s="95"/>
      <c r="AJ372" s="95"/>
      <c r="AK372" s="95"/>
      <c r="AL372" s="95"/>
      <c r="AM372" s="95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95"/>
      <c r="AY372" s="95"/>
      <c r="AZ372" s="95"/>
      <c r="BA372" s="95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95"/>
      <c r="BM372" s="95"/>
      <c r="BN372" s="95"/>
      <c r="BO372" s="95"/>
    </row>
    <row r="373" spans="1:67" ht="27.75" hidden="1" x14ac:dyDescent="0.2">
      <c r="A373" s="52" t="s">
        <v>899</v>
      </c>
      <c r="B373" s="53" t="s">
        <v>900</v>
      </c>
      <c r="C373" s="54" t="s">
        <v>2501</v>
      </c>
      <c r="D373" s="55">
        <v>180</v>
      </c>
      <c r="E373" s="56">
        <v>14</v>
      </c>
      <c r="F373" s="57">
        <v>5.6</v>
      </c>
      <c r="G373" s="55">
        <v>6</v>
      </c>
      <c r="H373" s="55">
        <v>35</v>
      </c>
      <c r="I373" s="52" t="s">
        <v>16</v>
      </c>
      <c r="J373" s="90">
        <f t="shared" si="65"/>
        <v>364432.72727272724</v>
      </c>
      <c r="K373" s="60" t="s">
        <v>188</v>
      </c>
      <c r="L373" s="58">
        <v>3243150</v>
      </c>
      <c r="N373" s="95"/>
      <c r="O373" s="95"/>
      <c r="P373" s="97">
        <f t="shared" si="73"/>
        <v>35</v>
      </c>
      <c r="Q373" s="112">
        <f t="shared" si="69"/>
        <v>2270205.0000000005</v>
      </c>
      <c r="R373" s="112">
        <f t="shared" si="66"/>
        <v>1008979.9999999999</v>
      </c>
      <c r="S373" s="112">
        <f t="shared" si="67"/>
        <v>1081050</v>
      </c>
      <c r="T373" s="95"/>
      <c r="U373" s="95"/>
      <c r="V373" s="95"/>
      <c r="W373" s="95"/>
      <c r="X373" s="95"/>
      <c r="Y373" s="95">
        <v>1</v>
      </c>
      <c r="Z373" s="95"/>
      <c r="AA373" s="95">
        <v>1</v>
      </c>
      <c r="AB373" s="95"/>
      <c r="AC373" s="95"/>
      <c r="AD373" s="95"/>
      <c r="AE373" s="95"/>
      <c r="AF373" s="95"/>
      <c r="AG373" s="95"/>
      <c r="AH373" s="95"/>
      <c r="AI373" s="95"/>
      <c r="AJ373" s="95"/>
      <c r="AK373" s="95"/>
      <c r="AL373" s="95"/>
      <c r="AM373" s="95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95"/>
      <c r="AY373" s="95"/>
      <c r="AZ373" s="95"/>
      <c r="BA373" s="95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95"/>
      <c r="BM373" s="95"/>
      <c r="BN373" s="95"/>
      <c r="BO373" s="95"/>
    </row>
    <row r="374" spans="1:67" ht="25.5" hidden="1" x14ac:dyDescent="0.2">
      <c r="A374" s="52" t="s">
        <v>901</v>
      </c>
      <c r="B374" s="53" t="s">
        <v>902</v>
      </c>
      <c r="C374" s="54" t="s">
        <v>2502</v>
      </c>
      <c r="D374" s="55">
        <v>180</v>
      </c>
      <c r="E374" s="56">
        <v>12</v>
      </c>
      <c r="F374" s="57">
        <v>4.4000000000000004</v>
      </c>
      <c r="G374" s="55">
        <v>6</v>
      </c>
      <c r="H374" s="55">
        <v>23</v>
      </c>
      <c r="I374" s="52" t="s">
        <v>16</v>
      </c>
      <c r="J374" s="90">
        <f t="shared" si="65"/>
        <v>239484.36363636362</v>
      </c>
      <c r="K374" s="60" t="s">
        <v>795</v>
      </c>
      <c r="L374" s="58">
        <v>931000</v>
      </c>
      <c r="N374" s="95"/>
      <c r="O374" s="95"/>
      <c r="P374" s="97">
        <f t="shared" si="73"/>
        <v>23</v>
      </c>
      <c r="Q374" s="112">
        <f t="shared" si="69"/>
        <v>558600</v>
      </c>
      <c r="R374" s="112">
        <f t="shared" si="66"/>
        <v>227577.77777777781</v>
      </c>
      <c r="S374" s="112">
        <f t="shared" si="67"/>
        <v>310333.33333333331</v>
      </c>
      <c r="T374" s="95"/>
      <c r="U374" s="95"/>
      <c r="V374" s="95"/>
      <c r="W374" s="95"/>
      <c r="X374" s="95"/>
      <c r="Y374" s="95"/>
      <c r="Z374" s="95"/>
      <c r="AA374" s="95">
        <v>1</v>
      </c>
      <c r="AB374" s="95"/>
      <c r="AC374" s="95"/>
      <c r="AD374" s="95"/>
      <c r="AE374" s="95"/>
      <c r="AF374" s="95"/>
      <c r="AG374" s="95"/>
      <c r="AH374" s="95"/>
      <c r="AI374" s="95"/>
      <c r="AJ374" s="95"/>
      <c r="AK374" s="95"/>
      <c r="AL374" s="95"/>
      <c r="AM374" s="95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95"/>
      <c r="AY374" s="95"/>
      <c r="AZ374" s="95"/>
      <c r="BA374" s="95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95"/>
      <c r="BM374" s="95"/>
      <c r="BN374" s="95"/>
      <c r="BO374" s="95"/>
    </row>
    <row r="375" spans="1:67" ht="25.5" hidden="1" x14ac:dyDescent="0.2">
      <c r="A375" s="50"/>
      <c r="B375" s="49" t="s">
        <v>903</v>
      </c>
      <c r="C375" s="47" t="s">
        <v>904</v>
      </c>
      <c r="D375" s="50"/>
      <c r="E375" s="50"/>
      <c r="F375" s="50"/>
      <c r="G375" s="50"/>
      <c r="H375" s="50"/>
      <c r="I375" s="50"/>
      <c r="J375" s="90">
        <f t="shared" si="65"/>
        <v>0</v>
      </c>
      <c r="K375" s="50"/>
      <c r="L375" s="51"/>
      <c r="N375" s="95"/>
      <c r="O375" s="95"/>
      <c r="P375" s="95"/>
      <c r="Q375" s="112" t="str">
        <f t="shared" si="69"/>
        <v/>
      </c>
      <c r="R375" s="112" t="str">
        <f t="shared" si="66"/>
        <v/>
      </c>
      <c r="S375" s="112" t="str">
        <f t="shared" si="67"/>
        <v/>
      </c>
      <c r="T375" s="95"/>
      <c r="U375" s="95"/>
      <c r="V375" s="95"/>
      <c r="W375" s="95"/>
      <c r="X375" s="95"/>
      <c r="Y375" s="9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95"/>
      <c r="AK375" s="95"/>
      <c r="AL375" s="95"/>
      <c r="AM375" s="95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95"/>
      <c r="AY375" s="95"/>
      <c r="AZ375" s="95"/>
      <c r="BA375" s="95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95"/>
      <c r="BM375" s="95"/>
      <c r="BN375" s="95"/>
      <c r="BO375" s="95"/>
    </row>
    <row r="376" spans="1:67" ht="25.5" hidden="1" x14ac:dyDescent="0.2">
      <c r="A376" s="50"/>
      <c r="B376" s="49" t="s">
        <v>905</v>
      </c>
      <c r="C376" s="47" t="s">
        <v>906</v>
      </c>
      <c r="D376" s="50"/>
      <c r="E376" s="50"/>
      <c r="F376" s="50"/>
      <c r="G376" s="50"/>
      <c r="H376" s="50"/>
      <c r="I376" s="50"/>
      <c r="J376" s="90">
        <f t="shared" si="65"/>
        <v>0</v>
      </c>
      <c r="K376" s="50"/>
      <c r="L376" s="51"/>
      <c r="N376" s="95"/>
      <c r="O376" s="95"/>
      <c r="P376" s="95"/>
      <c r="Q376" s="112" t="str">
        <f t="shared" si="69"/>
        <v/>
      </c>
      <c r="R376" s="112" t="str">
        <f t="shared" si="66"/>
        <v/>
      </c>
      <c r="S376" s="112" t="str">
        <f t="shared" si="67"/>
        <v/>
      </c>
      <c r="T376" s="95"/>
      <c r="U376" s="95"/>
      <c r="V376" s="95"/>
      <c r="W376" s="95"/>
      <c r="X376" s="95"/>
      <c r="Y376" s="9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95"/>
      <c r="AK376" s="95"/>
      <c r="AL376" s="95"/>
      <c r="AM376" s="95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95"/>
      <c r="AY376" s="95"/>
      <c r="AZ376" s="95"/>
      <c r="BA376" s="95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95"/>
      <c r="BM376" s="95"/>
      <c r="BN376" s="95"/>
      <c r="BO376" s="95"/>
    </row>
    <row r="377" spans="1:67" ht="25.5" hidden="1" x14ac:dyDescent="0.2">
      <c r="A377" s="52" t="s">
        <v>907</v>
      </c>
      <c r="B377" s="53" t="s">
        <v>908</v>
      </c>
      <c r="C377" s="59" t="s">
        <v>909</v>
      </c>
      <c r="D377" s="55">
        <v>240</v>
      </c>
      <c r="E377" s="56">
        <v>18</v>
      </c>
      <c r="F377" s="57">
        <v>8.5</v>
      </c>
      <c r="G377" s="55">
        <v>5</v>
      </c>
      <c r="H377" s="55">
        <v>5</v>
      </c>
      <c r="I377" s="52" t="s">
        <v>291</v>
      </c>
      <c r="J377" s="90">
        <f t="shared" si="65"/>
        <v>8846.25</v>
      </c>
      <c r="K377" s="60" t="s">
        <v>115</v>
      </c>
      <c r="L377" s="58">
        <v>13471</v>
      </c>
      <c r="N377" s="97">
        <f>H377</f>
        <v>5</v>
      </c>
      <c r="O377" s="95"/>
      <c r="P377" s="95"/>
      <c r="Q377" s="112">
        <f t="shared" si="69"/>
        <v>10103.25</v>
      </c>
      <c r="R377" s="112">
        <f t="shared" si="66"/>
        <v>4770.979166666667</v>
      </c>
      <c r="S377" s="112">
        <f t="shared" si="67"/>
        <v>2806.4583333333335</v>
      </c>
      <c r="T377" s="95">
        <v>1</v>
      </c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  <c r="AM377" s="95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95"/>
      <c r="AY377" s="95"/>
      <c r="AZ377" s="95"/>
      <c r="BA377" s="95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95"/>
      <c r="BM377" s="95"/>
      <c r="BN377" s="95"/>
      <c r="BO377" s="95"/>
    </row>
    <row r="378" spans="1:67" ht="38.25" hidden="1" x14ac:dyDescent="0.2">
      <c r="A378" s="52" t="s">
        <v>910</v>
      </c>
      <c r="B378" s="53" t="s">
        <v>911</v>
      </c>
      <c r="C378" s="54" t="s">
        <v>2503</v>
      </c>
      <c r="D378" s="55">
        <v>240</v>
      </c>
      <c r="E378" s="56">
        <v>18</v>
      </c>
      <c r="F378" s="57">
        <v>8.5</v>
      </c>
      <c r="G378" s="55">
        <v>5</v>
      </c>
      <c r="H378" s="50"/>
      <c r="I378" s="50"/>
      <c r="J378" s="90">
        <f t="shared" si="65"/>
        <v>0</v>
      </c>
      <c r="K378" s="60" t="s">
        <v>115</v>
      </c>
      <c r="L378" s="58">
        <v>26484</v>
      </c>
      <c r="N378" s="95"/>
      <c r="O378" s="95"/>
      <c r="P378" s="95"/>
      <c r="Q378" s="112">
        <f t="shared" si="69"/>
        <v>19863</v>
      </c>
      <c r="R378" s="112">
        <f t="shared" si="66"/>
        <v>9379.75</v>
      </c>
      <c r="S378" s="112">
        <f t="shared" si="67"/>
        <v>5517.5</v>
      </c>
      <c r="T378" s="95">
        <v>1</v>
      </c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  <c r="AM378" s="95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95"/>
      <c r="AY378" s="95"/>
      <c r="AZ378" s="95"/>
      <c r="BA378" s="95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95"/>
      <c r="BM378" s="95"/>
      <c r="BN378" s="95"/>
      <c r="BO378" s="95"/>
    </row>
    <row r="379" spans="1:67" ht="25.5" hidden="1" x14ac:dyDescent="0.2">
      <c r="A379" s="52" t="s">
        <v>912</v>
      </c>
      <c r="B379" s="53" t="s">
        <v>913</v>
      </c>
      <c r="C379" s="59" t="s">
        <v>914</v>
      </c>
      <c r="D379" s="55">
        <v>240</v>
      </c>
      <c r="E379" s="56">
        <v>18</v>
      </c>
      <c r="F379" s="57">
        <v>6.5</v>
      </c>
      <c r="G379" s="55">
        <v>5</v>
      </c>
      <c r="H379" s="50"/>
      <c r="I379" s="50"/>
      <c r="J379" s="90">
        <f t="shared" si="65"/>
        <v>0</v>
      </c>
      <c r="K379" s="60" t="s">
        <v>115</v>
      </c>
      <c r="L379" s="58">
        <v>126804</v>
      </c>
      <c r="N379" s="95"/>
      <c r="O379" s="95"/>
      <c r="P379" s="95"/>
      <c r="Q379" s="112">
        <f t="shared" si="69"/>
        <v>85592.7</v>
      </c>
      <c r="R379" s="112">
        <f t="shared" si="66"/>
        <v>34342.75</v>
      </c>
      <c r="S379" s="112">
        <f t="shared" si="67"/>
        <v>26417.5</v>
      </c>
      <c r="T379" s="95">
        <v>1</v>
      </c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95"/>
      <c r="AY379" s="95"/>
      <c r="AZ379" s="95"/>
      <c r="BA379" s="95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95"/>
      <c r="BM379" s="95"/>
      <c r="BN379" s="95"/>
      <c r="BO379" s="95"/>
    </row>
    <row r="380" spans="1:67" ht="25.5" hidden="1" x14ac:dyDescent="0.2">
      <c r="A380" s="52" t="s">
        <v>915</v>
      </c>
      <c r="B380" s="53" t="s">
        <v>916</v>
      </c>
      <c r="C380" s="59" t="s">
        <v>917</v>
      </c>
      <c r="D380" s="55">
        <v>240</v>
      </c>
      <c r="E380" s="56">
        <v>18</v>
      </c>
      <c r="F380" s="57">
        <v>8.5</v>
      </c>
      <c r="G380" s="55">
        <v>5</v>
      </c>
      <c r="H380" s="50"/>
      <c r="I380" s="50"/>
      <c r="J380" s="90">
        <f t="shared" si="65"/>
        <v>0</v>
      </c>
      <c r="K380" s="60" t="s">
        <v>115</v>
      </c>
      <c r="L380" s="58">
        <v>6134</v>
      </c>
      <c r="N380" s="95"/>
      <c r="O380" s="95"/>
      <c r="P380" s="95"/>
      <c r="Q380" s="112">
        <f t="shared" si="69"/>
        <v>4600.5</v>
      </c>
      <c r="R380" s="112">
        <f t="shared" si="66"/>
        <v>2172.4583333333335</v>
      </c>
      <c r="S380" s="112">
        <f t="shared" si="67"/>
        <v>1277.9166666666667</v>
      </c>
      <c r="T380" s="95">
        <v>1</v>
      </c>
      <c r="U380" s="95"/>
      <c r="V380" s="95"/>
      <c r="W380" s="95"/>
      <c r="X380" s="95"/>
      <c r="Y380" s="9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95"/>
      <c r="AK380" s="95"/>
      <c r="AL380" s="95"/>
      <c r="AM380" s="95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95"/>
      <c r="AY380" s="95"/>
      <c r="AZ380" s="95"/>
      <c r="BA380" s="95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95"/>
      <c r="BM380" s="95"/>
      <c r="BN380" s="95"/>
      <c r="BO380" s="95"/>
    </row>
    <row r="381" spans="1:67" ht="38.25" hidden="1" x14ac:dyDescent="0.2">
      <c r="A381" s="50"/>
      <c r="B381" s="49" t="s">
        <v>918</v>
      </c>
      <c r="C381" s="47" t="s">
        <v>919</v>
      </c>
      <c r="D381" s="50"/>
      <c r="E381" s="50"/>
      <c r="F381" s="50"/>
      <c r="G381" s="50"/>
      <c r="H381" s="50"/>
      <c r="I381" s="50"/>
      <c r="J381" s="90">
        <f t="shared" si="65"/>
        <v>0</v>
      </c>
      <c r="K381" s="50"/>
      <c r="L381" s="51"/>
      <c r="N381" s="95"/>
      <c r="O381" s="95"/>
      <c r="P381" s="95"/>
      <c r="Q381" s="112" t="str">
        <f t="shared" si="69"/>
        <v/>
      </c>
      <c r="R381" s="112" t="str">
        <f t="shared" si="66"/>
        <v/>
      </c>
      <c r="S381" s="112" t="str">
        <f t="shared" si="67"/>
        <v/>
      </c>
      <c r="T381" s="95"/>
      <c r="U381" s="95"/>
      <c r="V381" s="95"/>
      <c r="W381" s="95"/>
      <c r="X381" s="95"/>
      <c r="Y381" s="9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95"/>
      <c r="AK381" s="95"/>
      <c r="AL381" s="95"/>
      <c r="AM381" s="95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95"/>
      <c r="AY381" s="95"/>
      <c r="AZ381" s="95"/>
      <c r="BA381" s="95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95"/>
      <c r="BM381" s="95"/>
      <c r="BN381" s="95"/>
      <c r="BO381" s="95"/>
    </row>
    <row r="382" spans="1:67" ht="25.5" hidden="1" x14ac:dyDescent="0.2">
      <c r="A382" s="52" t="s">
        <v>920</v>
      </c>
      <c r="B382" s="53" t="s">
        <v>921</v>
      </c>
      <c r="C382" s="59" t="s">
        <v>922</v>
      </c>
      <c r="D382" s="55">
        <v>270</v>
      </c>
      <c r="E382" s="56">
        <v>17</v>
      </c>
      <c r="F382" s="57">
        <v>5.3</v>
      </c>
      <c r="G382" s="55">
        <v>5</v>
      </c>
      <c r="H382" s="50"/>
      <c r="I382" s="50"/>
      <c r="J382" s="90">
        <f t="shared" si="65"/>
        <v>0</v>
      </c>
      <c r="K382" s="60" t="s">
        <v>572</v>
      </c>
      <c r="L382" s="58">
        <v>1101564</v>
      </c>
      <c r="N382" s="95"/>
      <c r="O382" s="95"/>
      <c r="P382" s="95"/>
      <c r="Q382" s="112">
        <f t="shared" si="69"/>
        <v>624219.6</v>
      </c>
      <c r="R382" s="112">
        <f t="shared" si="66"/>
        <v>216232.93333333332</v>
      </c>
      <c r="S382" s="112">
        <f t="shared" si="67"/>
        <v>203993.33333333334</v>
      </c>
      <c r="T382" s="95">
        <v>1</v>
      </c>
      <c r="U382" s="95">
        <v>1</v>
      </c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  <c r="AM382" s="95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95"/>
      <c r="AY382" s="95"/>
      <c r="AZ382" s="95"/>
      <c r="BA382" s="95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95"/>
      <c r="BM382" s="95"/>
      <c r="BN382" s="95"/>
      <c r="BO382" s="95"/>
    </row>
    <row r="383" spans="1:67" ht="25.5" hidden="1" x14ac:dyDescent="0.2">
      <c r="A383" s="52" t="s">
        <v>923</v>
      </c>
      <c r="B383" s="53" t="s">
        <v>924</v>
      </c>
      <c r="C383" s="59" t="s">
        <v>925</v>
      </c>
      <c r="D383" s="55">
        <v>270</v>
      </c>
      <c r="E383" s="56">
        <v>17</v>
      </c>
      <c r="F383" s="57">
        <v>5.3</v>
      </c>
      <c r="G383" s="55">
        <v>5</v>
      </c>
      <c r="H383" s="50"/>
      <c r="I383" s="50"/>
      <c r="J383" s="90">
        <f t="shared" si="65"/>
        <v>0</v>
      </c>
      <c r="K383" s="60" t="s">
        <v>572</v>
      </c>
      <c r="L383" s="58">
        <v>1376725</v>
      </c>
      <c r="N383" s="95"/>
      <c r="O383" s="95"/>
      <c r="P383" s="95"/>
      <c r="Q383" s="112">
        <f t="shared" si="69"/>
        <v>780144.16666666674</v>
      </c>
      <c r="R383" s="112">
        <f t="shared" si="66"/>
        <v>270246.01851851854</v>
      </c>
      <c r="S383" s="112">
        <f t="shared" si="67"/>
        <v>254949.07407407407</v>
      </c>
      <c r="T383" s="95">
        <v>1</v>
      </c>
      <c r="U383" s="95">
        <v>1</v>
      </c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  <c r="AM383" s="95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95"/>
      <c r="AY383" s="95"/>
      <c r="AZ383" s="95"/>
      <c r="BA383" s="95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95"/>
      <c r="BM383" s="95"/>
      <c r="BN383" s="95"/>
      <c r="BO383" s="95"/>
    </row>
    <row r="384" spans="1:67" ht="38.25" hidden="1" x14ac:dyDescent="0.2">
      <c r="A384" s="50"/>
      <c r="B384" s="49" t="s">
        <v>926</v>
      </c>
      <c r="C384" s="47" t="s">
        <v>927</v>
      </c>
      <c r="D384" s="50"/>
      <c r="E384" s="50"/>
      <c r="F384" s="50"/>
      <c r="G384" s="50"/>
      <c r="H384" s="50"/>
      <c r="I384" s="50"/>
      <c r="J384" s="90">
        <f t="shared" si="65"/>
        <v>0</v>
      </c>
      <c r="K384" s="50"/>
      <c r="L384" s="51"/>
      <c r="N384" s="95"/>
      <c r="O384" s="95"/>
      <c r="P384" s="95"/>
      <c r="Q384" s="112" t="str">
        <f t="shared" si="69"/>
        <v/>
      </c>
      <c r="R384" s="112" t="str">
        <f t="shared" si="66"/>
        <v/>
      </c>
      <c r="S384" s="112" t="str">
        <f t="shared" si="67"/>
        <v/>
      </c>
      <c r="T384" s="95"/>
      <c r="U384" s="95"/>
      <c r="V384" s="95"/>
      <c r="W384" s="95"/>
      <c r="X384" s="95"/>
      <c r="Y384" s="9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95"/>
      <c r="AK384" s="95"/>
      <c r="AL384" s="95"/>
      <c r="AM384" s="95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95"/>
      <c r="AY384" s="95"/>
      <c r="AZ384" s="95"/>
      <c r="BA384" s="95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95"/>
      <c r="BM384" s="95"/>
      <c r="BN384" s="95"/>
      <c r="BO384" s="95"/>
    </row>
    <row r="385" spans="1:67" ht="25.5" hidden="1" x14ac:dyDescent="0.2">
      <c r="A385" s="52" t="s">
        <v>928</v>
      </c>
      <c r="B385" s="53" t="s">
        <v>929</v>
      </c>
      <c r="C385" s="59" t="s">
        <v>930</v>
      </c>
      <c r="D385" s="55">
        <v>285</v>
      </c>
      <c r="E385" s="56">
        <v>13</v>
      </c>
      <c r="F385" s="57">
        <v>3.9</v>
      </c>
      <c r="G385" s="55">
        <v>6</v>
      </c>
      <c r="H385" s="55">
        <v>84</v>
      </c>
      <c r="I385" s="52" t="s">
        <v>16</v>
      </c>
      <c r="J385" s="90">
        <f t="shared" si="65"/>
        <v>874638.54545454541</v>
      </c>
      <c r="K385" s="60" t="s">
        <v>236</v>
      </c>
      <c r="L385" s="58">
        <v>11436520</v>
      </c>
      <c r="N385" s="95"/>
      <c r="O385" s="95"/>
      <c r="P385" s="97">
        <f t="shared" ref="P385:P386" si="74">H385</f>
        <v>84</v>
      </c>
      <c r="Q385" s="112">
        <f t="shared" si="69"/>
        <v>4694992.4210526319</v>
      </c>
      <c r="R385" s="112">
        <f t="shared" si="66"/>
        <v>1564997.4736842106</v>
      </c>
      <c r="S385" s="112">
        <f t="shared" si="67"/>
        <v>2407688.4210526315</v>
      </c>
      <c r="T385" s="95"/>
      <c r="U385" s="95">
        <v>1</v>
      </c>
      <c r="V385" s="95"/>
      <c r="W385" s="95"/>
      <c r="X385" s="95">
        <v>1</v>
      </c>
      <c r="Y385" s="9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95"/>
      <c r="AK385" s="95"/>
      <c r="AL385" s="95"/>
      <c r="AM385" s="95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95"/>
      <c r="AY385" s="95"/>
      <c r="AZ385" s="95"/>
      <c r="BA385" s="95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95"/>
      <c r="BM385" s="95"/>
      <c r="BN385" s="95"/>
      <c r="BO385" s="95"/>
    </row>
    <row r="386" spans="1:67" ht="25.5" hidden="1" x14ac:dyDescent="0.2">
      <c r="A386" s="52" t="s">
        <v>931</v>
      </c>
      <c r="B386" s="53" t="s">
        <v>932</v>
      </c>
      <c r="C386" s="59" t="s">
        <v>933</v>
      </c>
      <c r="D386" s="55">
        <v>285</v>
      </c>
      <c r="E386" s="56">
        <v>13</v>
      </c>
      <c r="F386" s="57">
        <v>3.9</v>
      </c>
      <c r="G386" s="55">
        <v>6</v>
      </c>
      <c r="H386" s="55">
        <v>138</v>
      </c>
      <c r="I386" s="52" t="s">
        <v>16</v>
      </c>
      <c r="J386" s="90">
        <f t="shared" si="65"/>
        <v>1436906.1818181819</v>
      </c>
      <c r="K386" s="60" t="s">
        <v>236</v>
      </c>
      <c r="L386" s="58">
        <v>16668260</v>
      </c>
      <c r="N386" s="95"/>
      <c r="O386" s="95"/>
      <c r="P386" s="97">
        <f t="shared" si="74"/>
        <v>138</v>
      </c>
      <c r="Q386" s="112">
        <f t="shared" si="69"/>
        <v>6842759.3684210526</v>
      </c>
      <c r="R386" s="112">
        <f t="shared" si="66"/>
        <v>2280919.789473684</v>
      </c>
      <c r="S386" s="112">
        <f t="shared" si="67"/>
        <v>3509107.3684210526</v>
      </c>
      <c r="T386" s="95"/>
      <c r="U386" s="95">
        <v>1</v>
      </c>
      <c r="V386" s="95"/>
      <c r="W386" s="95"/>
      <c r="X386" s="95">
        <v>1</v>
      </c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95"/>
      <c r="AY386" s="95"/>
      <c r="AZ386" s="95"/>
      <c r="BA386" s="95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95"/>
      <c r="BM386" s="95"/>
      <c r="BN386" s="95"/>
      <c r="BO386" s="95"/>
    </row>
    <row r="387" spans="1:67" ht="25.5" hidden="1" x14ac:dyDescent="0.2">
      <c r="A387" s="50"/>
      <c r="B387" s="49" t="s">
        <v>934</v>
      </c>
      <c r="C387" s="47" t="s">
        <v>935</v>
      </c>
      <c r="D387" s="50"/>
      <c r="E387" s="50"/>
      <c r="F387" s="50"/>
      <c r="G387" s="50"/>
      <c r="H387" s="50"/>
      <c r="I387" s="50"/>
      <c r="J387" s="90">
        <f t="shared" si="65"/>
        <v>0</v>
      </c>
      <c r="K387" s="50"/>
      <c r="L387" s="51"/>
      <c r="N387" s="95"/>
      <c r="O387" s="95"/>
      <c r="P387" s="95"/>
      <c r="Q387" s="112" t="str">
        <f t="shared" si="69"/>
        <v/>
      </c>
      <c r="R387" s="112" t="str">
        <f t="shared" si="66"/>
        <v/>
      </c>
      <c r="S387" s="112" t="str">
        <f t="shared" si="67"/>
        <v/>
      </c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95"/>
      <c r="AY387" s="95"/>
      <c r="AZ387" s="95"/>
      <c r="BA387" s="95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95"/>
      <c r="BM387" s="95"/>
      <c r="BN387" s="95"/>
      <c r="BO387" s="95"/>
    </row>
    <row r="388" spans="1:67" ht="25.5" hidden="1" x14ac:dyDescent="0.2">
      <c r="A388" s="52" t="s">
        <v>936</v>
      </c>
      <c r="B388" s="53" t="s">
        <v>937</v>
      </c>
      <c r="C388" s="59" t="s">
        <v>938</v>
      </c>
      <c r="D388" s="55">
        <v>285</v>
      </c>
      <c r="E388" s="56">
        <v>13</v>
      </c>
      <c r="F388" s="57">
        <v>3.9</v>
      </c>
      <c r="G388" s="55">
        <v>6</v>
      </c>
      <c r="H388" s="55">
        <v>38</v>
      </c>
      <c r="I388" s="52" t="s">
        <v>16</v>
      </c>
      <c r="J388" s="90">
        <f t="shared" si="65"/>
        <v>395669.81818181818</v>
      </c>
      <c r="K388" s="60" t="s">
        <v>236</v>
      </c>
      <c r="L388" s="58">
        <v>12651359</v>
      </c>
      <c r="N388" s="95"/>
      <c r="O388" s="95"/>
      <c r="P388" s="97">
        <f>H388</f>
        <v>38</v>
      </c>
      <c r="Q388" s="112">
        <f t="shared" si="69"/>
        <v>5193715.8</v>
      </c>
      <c r="R388" s="112">
        <f t="shared" si="66"/>
        <v>1731238.6</v>
      </c>
      <c r="S388" s="112">
        <f t="shared" si="67"/>
        <v>2663444</v>
      </c>
      <c r="T388" s="95"/>
      <c r="U388" s="95">
        <v>1</v>
      </c>
      <c r="V388" s="95"/>
      <c r="W388" s="95"/>
      <c r="X388" s="95">
        <v>1</v>
      </c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95"/>
      <c r="AY388" s="95"/>
      <c r="AZ388" s="95"/>
      <c r="BA388" s="95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95"/>
      <c r="BM388" s="95"/>
      <c r="BN388" s="95"/>
      <c r="BO388" s="95"/>
    </row>
    <row r="389" spans="1:67" ht="25.5" hidden="1" x14ac:dyDescent="0.2">
      <c r="A389" s="50"/>
      <c r="B389" s="49" t="s">
        <v>939</v>
      </c>
      <c r="C389" s="47" t="s">
        <v>940</v>
      </c>
      <c r="D389" s="50"/>
      <c r="E389" s="50"/>
      <c r="F389" s="50"/>
      <c r="G389" s="50"/>
      <c r="H389" s="50"/>
      <c r="I389" s="50"/>
      <c r="J389" s="90">
        <f t="shared" si="65"/>
        <v>0</v>
      </c>
      <c r="K389" s="50"/>
      <c r="L389" s="51"/>
      <c r="N389" s="95"/>
      <c r="O389" s="95"/>
      <c r="P389" s="95"/>
      <c r="Q389" s="112" t="str">
        <f t="shared" si="69"/>
        <v/>
      </c>
      <c r="R389" s="112" t="str">
        <f t="shared" si="66"/>
        <v/>
      </c>
      <c r="S389" s="112" t="str">
        <f t="shared" si="67"/>
        <v/>
      </c>
      <c r="T389" s="95"/>
      <c r="U389" s="95"/>
      <c r="V389" s="95"/>
      <c r="W389" s="95"/>
      <c r="X389" s="95"/>
      <c r="Y389" s="9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95"/>
      <c r="AY389" s="95"/>
      <c r="AZ389" s="95"/>
      <c r="BA389" s="95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95"/>
      <c r="BM389" s="95"/>
      <c r="BN389" s="95"/>
      <c r="BO389" s="95"/>
    </row>
    <row r="390" spans="1:67" ht="25.5" hidden="1" x14ac:dyDescent="0.2">
      <c r="A390" s="52" t="s">
        <v>941</v>
      </c>
      <c r="B390" s="53" t="s">
        <v>942</v>
      </c>
      <c r="C390" s="59" t="s">
        <v>943</v>
      </c>
      <c r="D390" s="55">
        <v>240</v>
      </c>
      <c r="E390" s="56">
        <v>13</v>
      </c>
      <c r="F390" s="57">
        <v>3.2</v>
      </c>
      <c r="G390" s="55">
        <v>6</v>
      </c>
      <c r="H390" s="55">
        <v>675</v>
      </c>
      <c r="I390" s="52" t="s">
        <v>291</v>
      </c>
      <c r="J390" s="90">
        <f t="shared" si="65"/>
        <v>1194243.75</v>
      </c>
      <c r="K390" s="60" t="s">
        <v>236</v>
      </c>
      <c r="L390" s="58">
        <v>41605242</v>
      </c>
      <c r="N390" s="97">
        <f>H390</f>
        <v>675</v>
      </c>
      <c r="O390" s="95"/>
      <c r="P390" s="95"/>
      <c r="Q390" s="112">
        <f t="shared" si="69"/>
        <v>20282555.475000001</v>
      </c>
      <c r="R390" s="112">
        <f t="shared" si="66"/>
        <v>5547365.5999999996</v>
      </c>
      <c r="S390" s="112">
        <f t="shared" si="67"/>
        <v>10401310.5</v>
      </c>
      <c r="T390" s="95"/>
      <c r="U390" s="95">
        <v>1</v>
      </c>
      <c r="V390" s="95"/>
      <c r="W390" s="95"/>
      <c r="X390" s="95">
        <v>1</v>
      </c>
      <c r="Y390" s="9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95"/>
      <c r="AK390" s="95"/>
      <c r="AL390" s="95"/>
      <c r="AM390" s="95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95"/>
      <c r="AY390" s="95"/>
      <c r="AZ390" s="95"/>
      <c r="BA390" s="95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95"/>
      <c r="BM390" s="95"/>
      <c r="BN390" s="95"/>
      <c r="BO390" s="95"/>
    </row>
    <row r="391" spans="1:67" ht="25.5" hidden="1" x14ac:dyDescent="0.2">
      <c r="A391" s="50"/>
      <c r="B391" s="49" t="s">
        <v>944</v>
      </c>
      <c r="C391" s="47" t="s">
        <v>945</v>
      </c>
      <c r="D391" s="50"/>
      <c r="E391" s="50"/>
      <c r="F391" s="50"/>
      <c r="G391" s="50"/>
      <c r="H391" s="50"/>
      <c r="I391" s="50"/>
      <c r="J391" s="90">
        <f t="shared" si="65"/>
        <v>0</v>
      </c>
      <c r="K391" s="50"/>
      <c r="L391" s="51"/>
      <c r="N391" s="95"/>
      <c r="O391" s="95"/>
      <c r="P391" s="95"/>
      <c r="Q391" s="112" t="str">
        <f t="shared" si="69"/>
        <v/>
      </c>
      <c r="R391" s="112" t="str">
        <f t="shared" si="66"/>
        <v/>
      </c>
      <c r="S391" s="112" t="str">
        <f t="shared" si="67"/>
        <v/>
      </c>
      <c r="T391" s="95"/>
      <c r="U391" s="95"/>
      <c r="V391" s="95"/>
      <c r="W391" s="95"/>
      <c r="X391" s="95"/>
      <c r="Y391" s="9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95"/>
      <c r="AK391" s="95"/>
      <c r="AL391" s="95"/>
      <c r="AM391" s="95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95"/>
      <c r="AY391" s="95"/>
      <c r="AZ391" s="95"/>
      <c r="BA391" s="95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95"/>
      <c r="BM391" s="95"/>
      <c r="BN391" s="95"/>
      <c r="BO391" s="95"/>
    </row>
    <row r="392" spans="1:67" ht="25.5" hidden="1" x14ac:dyDescent="0.2">
      <c r="A392" s="52" t="s">
        <v>946</v>
      </c>
      <c r="B392" s="53" t="s">
        <v>947</v>
      </c>
      <c r="C392" s="59" t="s">
        <v>948</v>
      </c>
      <c r="D392" s="55">
        <v>240</v>
      </c>
      <c r="E392" s="56">
        <v>18</v>
      </c>
      <c r="F392" s="57">
        <v>1.8</v>
      </c>
      <c r="G392" s="55">
        <v>6</v>
      </c>
      <c r="H392" s="55">
        <v>16</v>
      </c>
      <c r="I392" s="52" t="s">
        <v>291</v>
      </c>
      <c r="J392" s="90">
        <f t="shared" si="65"/>
        <v>28308</v>
      </c>
      <c r="K392" s="60" t="s">
        <v>17</v>
      </c>
      <c r="L392" s="58">
        <v>2207026</v>
      </c>
      <c r="N392" s="97">
        <f>H392</f>
        <v>16</v>
      </c>
      <c r="O392" s="95"/>
      <c r="P392" s="95"/>
      <c r="Q392" s="112">
        <f t="shared" si="69"/>
        <v>1489742.55</v>
      </c>
      <c r="R392" s="112">
        <f t="shared" si="66"/>
        <v>165526.95000000004</v>
      </c>
      <c r="S392" s="112">
        <f t="shared" si="67"/>
        <v>551756.5</v>
      </c>
      <c r="T392" s="95"/>
      <c r="U392" s="95">
        <v>1</v>
      </c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95"/>
      <c r="AK392" s="95"/>
      <c r="AL392" s="95"/>
      <c r="AM392" s="95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95"/>
      <c r="AY392" s="95"/>
      <c r="AZ392" s="95"/>
      <c r="BA392" s="95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95"/>
      <c r="BM392" s="95"/>
      <c r="BN392" s="95"/>
      <c r="BO392" s="95"/>
    </row>
    <row r="393" spans="1:67" ht="25.5" hidden="1" x14ac:dyDescent="0.2">
      <c r="A393" s="50"/>
      <c r="B393" s="49" t="s">
        <v>949</v>
      </c>
      <c r="C393" s="47" t="s">
        <v>950</v>
      </c>
      <c r="D393" s="50"/>
      <c r="E393" s="50"/>
      <c r="F393" s="50"/>
      <c r="G393" s="50"/>
      <c r="H393" s="50"/>
      <c r="I393" s="50"/>
      <c r="J393" s="90">
        <f t="shared" si="65"/>
        <v>0</v>
      </c>
      <c r="K393" s="50"/>
      <c r="L393" s="51"/>
      <c r="N393" s="95"/>
      <c r="O393" s="95"/>
      <c r="P393" s="95"/>
      <c r="Q393" s="112" t="str">
        <f t="shared" si="69"/>
        <v/>
      </c>
      <c r="R393" s="112" t="str">
        <f t="shared" si="66"/>
        <v/>
      </c>
      <c r="S393" s="112" t="str">
        <f t="shared" si="67"/>
        <v/>
      </c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95"/>
      <c r="AK393" s="95"/>
      <c r="AL393" s="95"/>
      <c r="AM393" s="95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95"/>
      <c r="AY393" s="95"/>
      <c r="AZ393" s="95"/>
      <c r="BA393" s="95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95"/>
      <c r="BM393" s="95"/>
      <c r="BN393" s="95"/>
      <c r="BO393" s="95"/>
    </row>
    <row r="394" spans="1:67" ht="25.5" hidden="1" x14ac:dyDescent="0.2">
      <c r="A394" s="52" t="s">
        <v>951</v>
      </c>
      <c r="B394" s="53" t="s">
        <v>952</v>
      </c>
      <c r="C394" s="59" t="s">
        <v>953</v>
      </c>
      <c r="D394" s="55">
        <v>250</v>
      </c>
      <c r="E394" s="56">
        <v>13</v>
      </c>
      <c r="F394" s="57">
        <v>4.5</v>
      </c>
      <c r="G394" s="55">
        <v>5</v>
      </c>
      <c r="H394" s="55">
        <v>28</v>
      </c>
      <c r="I394" s="52" t="s">
        <v>16</v>
      </c>
      <c r="J394" s="90">
        <f t="shared" si="65"/>
        <v>291546.18181818182</v>
      </c>
      <c r="K394" s="60" t="s">
        <v>572</v>
      </c>
      <c r="L394" s="58">
        <v>1043321</v>
      </c>
      <c r="N394" s="95"/>
      <c r="O394" s="95"/>
      <c r="P394" s="97">
        <f>H394</f>
        <v>28</v>
      </c>
      <c r="Q394" s="112">
        <f t="shared" si="69"/>
        <v>488274.228</v>
      </c>
      <c r="R394" s="112">
        <f t="shared" si="66"/>
        <v>187797.78</v>
      </c>
      <c r="S394" s="112">
        <f t="shared" si="67"/>
        <v>208664.2</v>
      </c>
      <c r="T394" s="95">
        <v>1</v>
      </c>
      <c r="U394" s="95">
        <v>1</v>
      </c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95"/>
      <c r="AY394" s="95"/>
      <c r="AZ394" s="95"/>
      <c r="BA394" s="95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95"/>
      <c r="BM394" s="95"/>
      <c r="BN394" s="95"/>
      <c r="BO394" s="95"/>
    </row>
    <row r="395" spans="1:67" ht="25.5" hidden="1" x14ac:dyDescent="0.2">
      <c r="A395" s="50"/>
      <c r="B395" s="49" t="s">
        <v>954</v>
      </c>
      <c r="C395" s="47" t="s">
        <v>955</v>
      </c>
      <c r="D395" s="50"/>
      <c r="E395" s="50"/>
      <c r="F395" s="50"/>
      <c r="G395" s="50"/>
      <c r="H395" s="50"/>
      <c r="I395" s="50"/>
      <c r="J395" s="90">
        <f t="shared" si="65"/>
        <v>0</v>
      </c>
      <c r="K395" s="50"/>
      <c r="L395" s="51"/>
      <c r="N395" s="95"/>
      <c r="O395" s="95"/>
      <c r="P395" s="95"/>
      <c r="Q395" s="112" t="str">
        <f t="shared" si="69"/>
        <v/>
      </c>
      <c r="R395" s="112" t="str">
        <f t="shared" si="66"/>
        <v/>
      </c>
      <c r="S395" s="112" t="str">
        <f t="shared" si="67"/>
        <v/>
      </c>
      <c r="T395" s="95"/>
      <c r="U395" s="95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95"/>
      <c r="AK395" s="95"/>
      <c r="AL395" s="95"/>
      <c r="AM395" s="95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95"/>
      <c r="AY395" s="95"/>
      <c r="AZ395" s="95"/>
      <c r="BA395" s="95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95"/>
      <c r="BM395" s="95"/>
      <c r="BN395" s="95"/>
      <c r="BO395" s="95"/>
    </row>
    <row r="396" spans="1:67" ht="25.5" hidden="1" x14ac:dyDescent="0.2">
      <c r="A396" s="52" t="s">
        <v>956</v>
      </c>
      <c r="B396" s="53" t="s">
        <v>957</v>
      </c>
      <c r="C396" s="59" t="s">
        <v>958</v>
      </c>
      <c r="D396" s="55">
        <v>285</v>
      </c>
      <c r="E396" s="56">
        <v>13</v>
      </c>
      <c r="F396" s="57">
        <v>5.2</v>
      </c>
      <c r="G396" s="55">
        <v>5</v>
      </c>
      <c r="H396" s="55">
        <v>332</v>
      </c>
      <c r="I396" s="52" t="s">
        <v>16</v>
      </c>
      <c r="J396" s="90">
        <f t="shared" ref="J396:J459" si="75">IF(SUMPRODUCT($N$6:$P$6,$N$7:$P$7,$N396:$P396),SUMPRODUCT($N$6:$P$6,$N$7:$P$7,$N396:$P396),0)</f>
        <v>3456904.7272727271</v>
      </c>
      <c r="K396" s="60" t="s">
        <v>17</v>
      </c>
      <c r="L396" s="58">
        <v>5660000</v>
      </c>
      <c r="N396" s="95"/>
      <c r="O396" s="95"/>
      <c r="P396" s="97">
        <f t="shared" ref="P396:P397" si="76">H396</f>
        <v>332</v>
      </c>
      <c r="Q396" s="112">
        <f t="shared" si="69"/>
        <v>2323578.9473684211</v>
      </c>
      <c r="R396" s="112">
        <f t="shared" si="66"/>
        <v>1032701.7543859649</v>
      </c>
      <c r="S396" s="112">
        <f t="shared" si="67"/>
        <v>992982.4561403509</v>
      </c>
      <c r="T396" s="95"/>
      <c r="U396" s="95">
        <v>1</v>
      </c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  <c r="AM396" s="95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95"/>
      <c r="AY396" s="95"/>
      <c r="AZ396" s="95"/>
      <c r="BA396" s="95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95"/>
      <c r="BM396" s="95"/>
      <c r="BN396" s="95"/>
      <c r="BO396" s="95"/>
    </row>
    <row r="397" spans="1:67" s="40" customFormat="1" ht="25.5" hidden="1" x14ac:dyDescent="0.2">
      <c r="A397" s="60" t="s">
        <v>959</v>
      </c>
      <c r="B397" s="61" t="s">
        <v>960</v>
      </c>
      <c r="C397" s="62" t="s">
        <v>961</v>
      </c>
      <c r="D397" s="63">
        <v>180</v>
      </c>
      <c r="E397" s="64">
        <v>10</v>
      </c>
      <c r="F397" s="65">
        <v>5</v>
      </c>
      <c r="G397" s="63">
        <v>5</v>
      </c>
      <c r="H397" s="64">
        <v>20.399999999999999</v>
      </c>
      <c r="I397" s="60" t="s">
        <v>16</v>
      </c>
      <c r="J397" s="90">
        <f t="shared" si="75"/>
        <v>212412.21818181817</v>
      </c>
      <c r="K397" s="60" t="s">
        <v>17</v>
      </c>
      <c r="L397" s="66">
        <v>102500</v>
      </c>
      <c r="M397" s="40" t="s">
        <v>2444</v>
      </c>
      <c r="N397" s="98"/>
      <c r="O397" s="98"/>
      <c r="P397" s="97">
        <f t="shared" si="76"/>
        <v>20.399999999999999</v>
      </c>
      <c r="Q397" s="112">
        <f t="shared" si="69"/>
        <v>51250</v>
      </c>
      <c r="R397" s="112">
        <f t="shared" ref="R397:R460" si="77">IF($L397&gt;0,$L397*1000*$F397%/$D397,"")</f>
        <v>28472.222222222223</v>
      </c>
      <c r="S397" s="112">
        <f t="shared" ref="S397:S460" si="78">IF($L397&gt;0,$L397*1000*$G397%/$D397,"")</f>
        <v>28472.222222222223</v>
      </c>
      <c r="T397" s="98"/>
      <c r="U397" s="95">
        <v>1</v>
      </c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98"/>
      <c r="BM397" s="98"/>
      <c r="BN397" s="98"/>
      <c r="BO397" s="98"/>
    </row>
    <row r="398" spans="1:67" ht="25.5" hidden="1" x14ac:dyDescent="0.2">
      <c r="A398" s="50"/>
      <c r="B398" s="49" t="s">
        <v>962</v>
      </c>
      <c r="C398" s="47" t="s">
        <v>963</v>
      </c>
      <c r="D398" s="50"/>
      <c r="E398" s="50"/>
      <c r="F398" s="50"/>
      <c r="G398" s="50"/>
      <c r="H398" s="50"/>
      <c r="I398" s="50"/>
      <c r="J398" s="90">
        <f t="shared" si="75"/>
        <v>0</v>
      </c>
      <c r="K398" s="50"/>
      <c r="L398" s="51"/>
      <c r="N398" s="95"/>
      <c r="O398" s="95"/>
      <c r="P398" s="95"/>
      <c r="Q398" s="112" t="str">
        <f t="shared" si="69"/>
        <v/>
      </c>
      <c r="R398" s="112" t="str">
        <f t="shared" si="77"/>
        <v/>
      </c>
      <c r="S398" s="112" t="str">
        <f t="shared" si="78"/>
        <v/>
      </c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95"/>
      <c r="AK398" s="95"/>
      <c r="AL398" s="95"/>
      <c r="AM398" s="95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95"/>
      <c r="AY398" s="95"/>
      <c r="AZ398" s="95"/>
      <c r="BA398" s="95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95"/>
      <c r="BM398" s="95"/>
      <c r="BN398" s="95"/>
      <c r="BO398" s="95"/>
    </row>
    <row r="399" spans="1:67" ht="25.5" hidden="1" x14ac:dyDescent="0.2">
      <c r="A399" s="50"/>
      <c r="B399" s="49" t="s">
        <v>964</v>
      </c>
      <c r="C399" s="47" t="s">
        <v>965</v>
      </c>
      <c r="D399" s="50"/>
      <c r="E399" s="50"/>
      <c r="F399" s="50"/>
      <c r="G399" s="50"/>
      <c r="H399" s="50"/>
      <c r="I399" s="50"/>
      <c r="J399" s="90">
        <f t="shared" si="75"/>
        <v>0</v>
      </c>
      <c r="K399" s="50"/>
      <c r="L399" s="51"/>
      <c r="N399" s="95"/>
      <c r="O399" s="95"/>
      <c r="P399" s="95"/>
      <c r="Q399" s="112" t="str">
        <f t="shared" si="69"/>
        <v/>
      </c>
      <c r="R399" s="112" t="str">
        <f t="shared" si="77"/>
        <v/>
      </c>
      <c r="S399" s="112" t="str">
        <f t="shared" si="78"/>
        <v/>
      </c>
      <c r="T399" s="95"/>
      <c r="U399" s="95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95"/>
      <c r="AK399" s="95"/>
      <c r="AL399" s="95"/>
      <c r="AM399" s="95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95"/>
      <c r="AY399" s="95"/>
      <c r="AZ399" s="95"/>
      <c r="BA399" s="95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95"/>
      <c r="BM399" s="95"/>
      <c r="BN399" s="95"/>
      <c r="BO399" s="95"/>
    </row>
    <row r="400" spans="1:67" ht="25.5" hidden="1" x14ac:dyDescent="0.2">
      <c r="A400" s="52" t="s">
        <v>966</v>
      </c>
      <c r="B400" s="53" t="s">
        <v>967</v>
      </c>
      <c r="C400" s="59" t="s">
        <v>968</v>
      </c>
      <c r="D400" s="55">
        <v>170</v>
      </c>
      <c r="E400" s="56">
        <v>13</v>
      </c>
      <c r="F400" s="57">
        <v>4.2</v>
      </c>
      <c r="G400" s="55">
        <v>5</v>
      </c>
      <c r="H400" s="55">
        <v>2</v>
      </c>
      <c r="I400" s="52" t="s">
        <v>16</v>
      </c>
      <c r="J400" s="90">
        <f t="shared" si="75"/>
        <v>20824.727272727272</v>
      </c>
      <c r="K400" s="60" t="s">
        <v>115</v>
      </c>
      <c r="L400" s="58">
        <v>8369</v>
      </c>
      <c r="N400" s="95"/>
      <c r="O400" s="95"/>
      <c r="P400" s="97">
        <f t="shared" ref="P400:P406" si="79">H400</f>
        <v>2</v>
      </c>
      <c r="Q400" s="112">
        <f t="shared" si="69"/>
        <v>6399.8235294117649</v>
      </c>
      <c r="R400" s="112">
        <f t="shared" si="77"/>
        <v>2067.6352941176469</v>
      </c>
      <c r="S400" s="112">
        <f t="shared" si="78"/>
        <v>2461.4705882352941</v>
      </c>
      <c r="T400" s="95">
        <v>1</v>
      </c>
      <c r="U400" s="95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95"/>
      <c r="AK400" s="95"/>
      <c r="AL400" s="95"/>
      <c r="AM400" s="95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95"/>
      <c r="AY400" s="95"/>
      <c r="AZ400" s="95"/>
      <c r="BA400" s="95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95"/>
      <c r="BM400" s="95"/>
      <c r="BN400" s="95"/>
      <c r="BO400" s="95"/>
    </row>
    <row r="401" spans="1:67" ht="25.5" hidden="1" x14ac:dyDescent="0.2">
      <c r="A401" s="52" t="s">
        <v>969</v>
      </c>
      <c r="B401" s="53" t="s">
        <v>970</v>
      </c>
      <c r="C401" s="59" t="s">
        <v>971</v>
      </c>
      <c r="D401" s="55">
        <v>170</v>
      </c>
      <c r="E401" s="56">
        <v>13</v>
      </c>
      <c r="F401" s="57">
        <v>4.2</v>
      </c>
      <c r="G401" s="55">
        <v>5</v>
      </c>
      <c r="H401" s="55">
        <v>5</v>
      </c>
      <c r="I401" s="52" t="s">
        <v>16</v>
      </c>
      <c r="J401" s="90">
        <f t="shared" si="75"/>
        <v>52061.818181818177</v>
      </c>
      <c r="K401" s="60" t="s">
        <v>115</v>
      </c>
      <c r="L401" s="58">
        <v>28433</v>
      </c>
      <c r="N401" s="95"/>
      <c r="O401" s="95"/>
      <c r="P401" s="97">
        <f t="shared" si="79"/>
        <v>5</v>
      </c>
      <c r="Q401" s="112">
        <f t="shared" si="69"/>
        <v>21742.882352941175</v>
      </c>
      <c r="R401" s="112">
        <f t="shared" si="77"/>
        <v>7024.623529411765</v>
      </c>
      <c r="S401" s="112">
        <f t="shared" si="78"/>
        <v>8362.6470588235297</v>
      </c>
      <c r="T401" s="95">
        <v>1</v>
      </c>
      <c r="U401" s="95"/>
      <c r="V401" s="95"/>
      <c r="W401" s="95"/>
      <c r="X401" s="95"/>
      <c r="Y401" s="9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95"/>
      <c r="AK401" s="95"/>
      <c r="AL401" s="95"/>
      <c r="AM401" s="95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95"/>
      <c r="AY401" s="95"/>
      <c r="AZ401" s="95"/>
      <c r="BA401" s="95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95"/>
      <c r="BM401" s="95"/>
      <c r="BN401" s="95"/>
      <c r="BO401" s="95"/>
    </row>
    <row r="402" spans="1:67" ht="25.5" hidden="1" x14ac:dyDescent="0.2">
      <c r="A402" s="52" t="s">
        <v>972</v>
      </c>
      <c r="B402" s="53" t="s">
        <v>973</v>
      </c>
      <c r="C402" s="59" t="s">
        <v>974</v>
      </c>
      <c r="D402" s="55">
        <v>170</v>
      </c>
      <c r="E402" s="56">
        <v>12</v>
      </c>
      <c r="F402" s="57">
        <v>3.9</v>
      </c>
      <c r="G402" s="55">
        <v>5</v>
      </c>
      <c r="H402" s="55">
        <v>24</v>
      </c>
      <c r="I402" s="52" t="s">
        <v>16</v>
      </c>
      <c r="J402" s="90">
        <f t="shared" si="75"/>
        <v>249896.72727272726</v>
      </c>
      <c r="K402" s="60" t="s">
        <v>115</v>
      </c>
      <c r="L402" s="58">
        <v>117173</v>
      </c>
      <c r="N402" s="95"/>
      <c r="O402" s="95"/>
      <c r="P402" s="97">
        <f t="shared" si="79"/>
        <v>24</v>
      </c>
      <c r="Q402" s="112">
        <f t="shared" si="69"/>
        <v>74439.317647058822</v>
      </c>
      <c r="R402" s="112">
        <f t="shared" si="77"/>
        <v>26880.864705882352</v>
      </c>
      <c r="S402" s="112">
        <f t="shared" si="78"/>
        <v>34462.647058823532</v>
      </c>
      <c r="T402" s="95">
        <v>1</v>
      </c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95"/>
      <c r="AK402" s="95"/>
      <c r="AL402" s="95"/>
      <c r="AM402" s="95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95"/>
      <c r="AY402" s="95"/>
      <c r="AZ402" s="95"/>
      <c r="BA402" s="95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95"/>
      <c r="BM402" s="95"/>
      <c r="BN402" s="95"/>
      <c r="BO402" s="95"/>
    </row>
    <row r="403" spans="1:67" ht="25.5" hidden="1" x14ac:dyDescent="0.2">
      <c r="A403" s="52" t="s">
        <v>975</v>
      </c>
      <c r="B403" s="53" t="s">
        <v>976</v>
      </c>
      <c r="C403" s="59" t="s">
        <v>977</v>
      </c>
      <c r="D403" s="55">
        <v>170</v>
      </c>
      <c r="E403" s="56">
        <v>12</v>
      </c>
      <c r="F403" s="57">
        <v>3.9</v>
      </c>
      <c r="G403" s="55">
        <v>5</v>
      </c>
      <c r="H403" s="55">
        <v>36</v>
      </c>
      <c r="I403" s="52" t="s">
        <v>16</v>
      </c>
      <c r="J403" s="90">
        <f t="shared" si="75"/>
        <v>374845.09090909088</v>
      </c>
      <c r="K403" s="60" t="s">
        <v>115</v>
      </c>
      <c r="L403" s="58">
        <v>172893</v>
      </c>
      <c r="N403" s="95"/>
      <c r="O403" s="95"/>
      <c r="P403" s="97">
        <f t="shared" si="79"/>
        <v>36</v>
      </c>
      <c r="Q403" s="112">
        <f t="shared" si="69"/>
        <v>109837.90588235293</v>
      </c>
      <c r="R403" s="112">
        <f t="shared" si="77"/>
        <v>39663.688235294117</v>
      </c>
      <c r="S403" s="112">
        <f t="shared" si="78"/>
        <v>50850.882352941175</v>
      </c>
      <c r="T403" s="95">
        <v>1</v>
      </c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95"/>
      <c r="AK403" s="95"/>
      <c r="AL403" s="95"/>
      <c r="AM403" s="95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95"/>
      <c r="AY403" s="95"/>
      <c r="AZ403" s="95"/>
      <c r="BA403" s="95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95"/>
      <c r="BM403" s="95"/>
      <c r="BN403" s="95"/>
      <c r="BO403" s="95"/>
    </row>
    <row r="404" spans="1:67" ht="25.5" hidden="1" x14ac:dyDescent="0.2">
      <c r="A404" s="52" t="s">
        <v>978</v>
      </c>
      <c r="B404" s="53" t="s">
        <v>979</v>
      </c>
      <c r="C404" s="59" t="s">
        <v>980</v>
      </c>
      <c r="D404" s="55">
        <v>170</v>
      </c>
      <c r="E404" s="56">
        <v>11</v>
      </c>
      <c r="F404" s="57">
        <v>3.6</v>
      </c>
      <c r="G404" s="55">
        <v>5</v>
      </c>
      <c r="H404" s="55">
        <v>45</v>
      </c>
      <c r="I404" s="52" t="s">
        <v>16</v>
      </c>
      <c r="J404" s="90">
        <f t="shared" si="75"/>
        <v>468556.36363636365</v>
      </c>
      <c r="K404" s="60" t="s">
        <v>17</v>
      </c>
      <c r="L404" s="58">
        <v>244894</v>
      </c>
      <c r="N404" s="95"/>
      <c r="O404" s="95"/>
      <c r="P404" s="97">
        <f t="shared" si="79"/>
        <v>45</v>
      </c>
      <c r="Q404" s="112">
        <f t="shared" si="69"/>
        <v>142614.74117647059</v>
      </c>
      <c r="R404" s="112">
        <f t="shared" si="77"/>
        <v>51859.905882352949</v>
      </c>
      <c r="S404" s="112">
        <f t="shared" si="78"/>
        <v>72027.647058823524</v>
      </c>
      <c r="T404" s="95"/>
      <c r="U404" s="95">
        <v>1</v>
      </c>
      <c r="V404" s="95"/>
      <c r="W404" s="95"/>
      <c r="X404" s="95"/>
      <c r="Y404" s="9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95"/>
      <c r="AK404" s="95"/>
      <c r="AL404" s="95"/>
      <c r="AM404" s="95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95"/>
      <c r="AY404" s="95"/>
      <c r="AZ404" s="95"/>
      <c r="BA404" s="95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95"/>
      <c r="BM404" s="95"/>
      <c r="BN404" s="95"/>
      <c r="BO404" s="95"/>
    </row>
    <row r="405" spans="1:67" ht="25.5" hidden="1" x14ac:dyDescent="0.2">
      <c r="A405" s="52" t="s">
        <v>981</v>
      </c>
      <c r="B405" s="53" t="s">
        <v>982</v>
      </c>
      <c r="C405" s="59" t="s">
        <v>983</v>
      </c>
      <c r="D405" s="55">
        <v>170</v>
      </c>
      <c r="E405" s="56">
        <v>10</v>
      </c>
      <c r="F405" s="57">
        <v>3.3</v>
      </c>
      <c r="G405" s="55">
        <v>5</v>
      </c>
      <c r="H405" s="55">
        <v>76</v>
      </c>
      <c r="I405" s="52" t="s">
        <v>16</v>
      </c>
      <c r="J405" s="90">
        <f t="shared" si="75"/>
        <v>791339.63636363635</v>
      </c>
      <c r="K405" s="60" t="s">
        <v>17</v>
      </c>
      <c r="L405" s="58">
        <v>320678</v>
      </c>
      <c r="N405" s="95"/>
      <c r="O405" s="95"/>
      <c r="P405" s="97">
        <f t="shared" si="79"/>
        <v>76</v>
      </c>
      <c r="Q405" s="112">
        <f t="shared" si="69"/>
        <v>169770.70588235295</v>
      </c>
      <c r="R405" s="112">
        <f t="shared" si="77"/>
        <v>62249.25882352941</v>
      </c>
      <c r="S405" s="112">
        <f t="shared" si="78"/>
        <v>94317.058823529413</v>
      </c>
      <c r="T405" s="95"/>
      <c r="U405" s="95">
        <v>1</v>
      </c>
      <c r="V405" s="95"/>
      <c r="W405" s="95"/>
      <c r="X405" s="95"/>
      <c r="Y405" s="95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95"/>
      <c r="AK405" s="95"/>
      <c r="AL405" s="95"/>
      <c r="AM405" s="95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95"/>
      <c r="AY405" s="95"/>
      <c r="AZ405" s="95"/>
      <c r="BA405" s="95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95"/>
      <c r="BM405" s="95"/>
      <c r="BN405" s="95"/>
      <c r="BO405" s="95"/>
    </row>
    <row r="406" spans="1:67" ht="25.5" hidden="1" x14ac:dyDescent="0.2">
      <c r="A406" s="52" t="s">
        <v>984</v>
      </c>
      <c r="B406" s="53" t="s">
        <v>985</v>
      </c>
      <c r="C406" s="59" t="s">
        <v>986</v>
      </c>
      <c r="D406" s="55">
        <v>170</v>
      </c>
      <c r="E406" s="56">
        <v>10</v>
      </c>
      <c r="F406" s="57">
        <v>3.3</v>
      </c>
      <c r="G406" s="55">
        <v>5</v>
      </c>
      <c r="H406" s="55">
        <v>106</v>
      </c>
      <c r="I406" s="52" t="s">
        <v>16</v>
      </c>
      <c r="J406" s="90">
        <f t="shared" si="75"/>
        <v>1103710.5454545454</v>
      </c>
      <c r="K406" s="60" t="s">
        <v>17</v>
      </c>
      <c r="L406" s="58">
        <v>335697</v>
      </c>
      <c r="N406" s="95"/>
      <c r="O406" s="95"/>
      <c r="P406" s="97">
        <f t="shared" si="79"/>
        <v>106</v>
      </c>
      <c r="Q406" s="112">
        <f t="shared" si="69"/>
        <v>177721.9411764706</v>
      </c>
      <c r="R406" s="112">
        <f t="shared" si="77"/>
        <v>65164.711764705884</v>
      </c>
      <c r="S406" s="112">
        <f t="shared" si="78"/>
        <v>98734.411764705888</v>
      </c>
      <c r="T406" s="95"/>
      <c r="U406" s="95">
        <v>1</v>
      </c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95"/>
      <c r="AK406" s="95"/>
      <c r="AL406" s="95"/>
      <c r="AM406" s="95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95"/>
      <c r="AY406" s="95"/>
      <c r="AZ406" s="95"/>
      <c r="BA406" s="95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95"/>
      <c r="BM406" s="95"/>
      <c r="BN406" s="95"/>
      <c r="BO406" s="95"/>
    </row>
    <row r="407" spans="1:67" ht="25.5" hidden="1" x14ac:dyDescent="0.2">
      <c r="A407" s="50"/>
      <c r="B407" s="49" t="s">
        <v>987</v>
      </c>
      <c r="C407" s="47" t="s">
        <v>988</v>
      </c>
      <c r="D407" s="50"/>
      <c r="E407" s="50"/>
      <c r="F407" s="50"/>
      <c r="G407" s="50"/>
      <c r="H407" s="50"/>
      <c r="I407" s="50"/>
      <c r="J407" s="90">
        <f t="shared" si="75"/>
        <v>0</v>
      </c>
      <c r="K407" s="50"/>
      <c r="L407" s="51"/>
      <c r="N407" s="95"/>
      <c r="O407" s="95"/>
      <c r="P407" s="95"/>
      <c r="Q407" s="112" t="str">
        <f t="shared" si="69"/>
        <v/>
      </c>
      <c r="R407" s="112" t="str">
        <f t="shared" si="77"/>
        <v/>
      </c>
      <c r="S407" s="112" t="str">
        <f t="shared" si="78"/>
        <v/>
      </c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95"/>
      <c r="AK407" s="95"/>
      <c r="AL407" s="95"/>
      <c r="AM407" s="95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95"/>
      <c r="AY407" s="95"/>
      <c r="AZ407" s="95"/>
      <c r="BA407" s="95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95"/>
      <c r="BM407" s="95"/>
      <c r="BN407" s="95"/>
      <c r="BO407" s="95"/>
    </row>
    <row r="408" spans="1:67" ht="25.5" hidden="1" x14ac:dyDescent="0.2">
      <c r="A408" s="52" t="s">
        <v>989</v>
      </c>
      <c r="B408" s="53" t="s">
        <v>990</v>
      </c>
      <c r="C408" s="54" t="s">
        <v>2504</v>
      </c>
      <c r="D408" s="55">
        <v>180</v>
      </c>
      <c r="E408" s="56">
        <v>11</v>
      </c>
      <c r="F408" s="57">
        <v>5</v>
      </c>
      <c r="G408" s="55">
        <v>5</v>
      </c>
      <c r="H408" s="55">
        <v>14</v>
      </c>
      <c r="I408" s="52" t="s">
        <v>114</v>
      </c>
      <c r="J408" s="90">
        <f t="shared" si="75"/>
        <v>184471.63636363635</v>
      </c>
      <c r="K408" s="60" t="s">
        <v>17</v>
      </c>
      <c r="L408" s="58">
        <v>71198</v>
      </c>
      <c r="N408" s="95"/>
      <c r="O408" s="97">
        <f t="shared" ref="O408:O409" si="80">H408</f>
        <v>14</v>
      </c>
      <c r="P408" s="95"/>
      <c r="Q408" s="112">
        <f t="shared" ref="Q408:Q471" si="81">IF($L408&gt;0,$L408*1000*IF($L408&gt;30000,0.9,1)*$E408%/$D408,"")</f>
        <v>39158.9</v>
      </c>
      <c r="R408" s="112">
        <f t="shared" si="77"/>
        <v>19777.222222222223</v>
      </c>
      <c r="S408" s="112">
        <f t="shared" si="78"/>
        <v>19777.222222222223</v>
      </c>
      <c r="T408" s="95"/>
      <c r="U408" s="95">
        <v>1</v>
      </c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95"/>
      <c r="AK408" s="95"/>
      <c r="AL408" s="95"/>
      <c r="AM408" s="95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95"/>
      <c r="AY408" s="95"/>
      <c r="AZ408" s="95"/>
      <c r="BA408" s="95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95"/>
      <c r="BM408" s="95"/>
      <c r="BN408" s="95"/>
      <c r="BO408" s="95"/>
    </row>
    <row r="409" spans="1:67" ht="25.5" hidden="1" x14ac:dyDescent="0.2">
      <c r="A409" s="52" t="s">
        <v>991</v>
      </c>
      <c r="B409" s="53" t="s">
        <v>992</v>
      </c>
      <c r="C409" s="54" t="s">
        <v>2505</v>
      </c>
      <c r="D409" s="55">
        <v>180</v>
      </c>
      <c r="E409" s="56">
        <v>10</v>
      </c>
      <c r="F409" s="57">
        <v>4.5999999999999996</v>
      </c>
      <c r="G409" s="55">
        <v>5</v>
      </c>
      <c r="H409" s="55">
        <v>46</v>
      </c>
      <c r="I409" s="52" t="s">
        <v>114</v>
      </c>
      <c r="J409" s="90">
        <f t="shared" si="75"/>
        <v>606121.09090909094</v>
      </c>
      <c r="K409" s="60" t="s">
        <v>17</v>
      </c>
      <c r="L409" s="58">
        <v>374105</v>
      </c>
      <c r="N409" s="95"/>
      <c r="O409" s="97">
        <f t="shared" si="80"/>
        <v>46</v>
      </c>
      <c r="P409" s="95"/>
      <c r="Q409" s="112">
        <f t="shared" si="81"/>
        <v>187052.5</v>
      </c>
      <c r="R409" s="112">
        <f t="shared" si="77"/>
        <v>95604.611111111109</v>
      </c>
      <c r="S409" s="112">
        <f t="shared" si="78"/>
        <v>103918.05555555556</v>
      </c>
      <c r="T409" s="95"/>
      <c r="U409" s="95">
        <v>1</v>
      </c>
      <c r="V409" s="95"/>
      <c r="W409" s="95"/>
      <c r="X409" s="95"/>
      <c r="Y409" s="95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95"/>
      <c r="AK409" s="95"/>
      <c r="AL409" s="95"/>
      <c r="AM409" s="95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95"/>
      <c r="AY409" s="95"/>
      <c r="AZ409" s="95"/>
      <c r="BA409" s="95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95"/>
      <c r="BM409" s="95"/>
      <c r="BN409" s="95"/>
      <c r="BO409" s="95"/>
    </row>
    <row r="410" spans="1:67" ht="25.5" hidden="1" x14ac:dyDescent="0.2">
      <c r="A410" s="50"/>
      <c r="B410" s="49" t="s">
        <v>993</v>
      </c>
      <c r="C410" s="47" t="s">
        <v>994</v>
      </c>
      <c r="D410" s="50"/>
      <c r="E410" s="50"/>
      <c r="F410" s="50"/>
      <c r="G410" s="50"/>
      <c r="H410" s="50"/>
      <c r="I410" s="50"/>
      <c r="J410" s="90">
        <f t="shared" si="75"/>
        <v>0</v>
      </c>
      <c r="K410" s="50"/>
      <c r="L410" s="51"/>
      <c r="N410" s="95"/>
      <c r="O410" s="95"/>
      <c r="P410" s="95"/>
      <c r="Q410" s="112" t="str">
        <f t="shared" si="81"/>
        <v/>
      </c>
      <c r="R410" s="112" t="str">
        <f t="shared" si="77"/>
        <v/>
      </c>
      <c r="S410" s="112" t="str">
        <f t="shared" si="78"/>
        <v/>
      </c>
      <c r="T410" s="95"/>
      <c r="U410" s="95"/>
      <c r="V410" s="95"/>
      <c r="W410" s="95"/>
      <c r="X410" s="95"/>
      <c r="Y410" s="95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95"/>
      <c r="AK410" s="95"/>
      <c r="AL410" s="95"/>
      <c r="AM410" s="95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95"/>
      <c r="AY410" s="95"/>
      <c r="AZ410" s="95"/>
      <c r="BA410" s="95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95"/>
      <c r="BM410" s="95"/>
      <c r="BN410" s="95"/>
      <c r="BO410" s="95"/>
    </row>
    <row r="411" spans="1:67" ht="25.5" hidden="1" x14ac:dyDescent="0.2">
      <c r="A411" s="52" t="s">
        <v>995</v>
      </c>
      <c r="B411" s="53" t="s">
        <v>996</v>
      </c>
      <c r="C411" s="54" t="s">
        <v>2504</v>
      </c>
      <c r="D411" s="55">
        <v>180</v>
      </c>
      <c r="E411" s="56">
        <v>11</v>
      </c>
      <c r="F411" s="57">
        <v>5.4</v>
      </c>
      <c r="G411" s="55">
        <v>5</v>
      </c>
      <c r="H411" s="55">
        <v>14</v>
      </c>
      <c r="I411" s="52" t="s">
        <v>16</v>
      </c>
      <c r="J411" s="90">
        <f t="shared" si="75"/>
        <v>145773.09090909091</v>
      </c>
      <c r="K411" s="60" t="s">
        <v>17</v>
      </c>
      <c r="L411" s="58">
        <v>77045</v>
      </c>
      <c r="N411" s="95"/>
      <c r="O411" s="95"/>
      <c r="P411" s="97">
        <f t="shared" ref="P411:P419" si="82">H411</f>
        <v>14</v>
      </c>
      <c r="Q411" s="112">
        <f t="shared" si="81"/>
        <v>42374.75</v>
      </c>
      <c r="R411" s="112">
        <f t="shared" si="77"/>
        <v>23113.500000000004</v>
      </c>
      <c r="S411" s="112">
        <f t="shared" si="78"/>
        <v>21401.388888888891</v>
      </c>
      <c r="T411" s="95"/>
      <c r="U411" s="95">
        <v>1</v>
      </c>
      <c r="V411" s="95"/>
      <c r="W411" s="95"/>
      <c r="X411" s="95"/>
      <c r="Y411" s="9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95"/>
      <c r="AK411" s="95"/>
      <c r="AL411" s="95"/>
      <c r="AM411" s="95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95"/>
      <c r="AY411" s="95"/>
      <c r="AZ411" s="95"/>
      <c r="BA411" s="95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95"/>
      <c r="BM411" s="95"/>
      <c r="BN411" s="95"/>
      <c r="BO411" s="95"/>
    </row>
    <row r="412" spans="1:67" ht="25.5" hidden="1" x14ac:dyDescent="0.2">
      <c r="A412" s="52" t="s">
        <v>997</v>
      </c>
      <c r="B412" s="53" t="s">
        <v>998</v>
      </c>
      <c r="C412" s="54" t="s">
        <v>2506</v>
      </c>
      <c r="D412" s="55">
        <v>180</v>
      </c>
      <c r="E412" s="56">
        <v>11</v>
      </c>
      <c r="F412" s="57">
        <v>5.4</v>
      </c>
      <c r="G412" s="55">
        <v>5</v>
      </c>
      <c r="H412" s="55">
        <v>28</v>
      </c>
      <c r="I412" s="52" t="s">
        <v>16</v>
      </c>
      <c r="J412" s="90">
        <f t="shared" si="75"/>
        <v>291546.18181818182</v>
      </c>
      <c r="K412" s="60" t="s">
        <v>17</v>
      </c>
      <c r="L412" s="58">
        <v>156842</v>
      </c>
      <c r="N412" s="95"/>
      <c r="O412" s="95"/>
      <c r="P412" s="97">
        <f t="shared" si="82"/>
        <v>28</v>
      </c>
      <c r="Q412" s="112">
        <f t="shared" si="81"/>
        <v>86263.1</v>
      </c>
      <c r="R412" s="112">
        <f t="shared" si="77"/>
        <v>47052.600000000013</v>
      </c>
      <c r="S412" s="112">
        <f t="shared" si="78"/>
        <v>43567.222222222219</v>
      </c>
      <c r="T412" s="95"/>
      <c r="U412" s="95">
        <v>1</v>
      </c>
      <c r="V412" s="95"/>
      <c r="W412" s="95"/>
      <c r="X412" s="95"/>
      <c r="Y412" s="95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95"/>
      <c r="AK412" s="95"/>
      <c r="AL412" s="95"/>
      <c r="AM412" s="95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95"/>
      <c r="AY412" s="95"/>
      <c r="AZ412" s="95"/>
      <c r="BA412" s="95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95"/>
      <c r="BM412" s="95"/>
      <c r="BN412" s="95"/>
      <c r="BO412" s="95"/>
    </row>
    <row r="413" spans="1:67" ht="25.5" hidden="1" x14ac:dyDescent="0.2">
      <c r="A413" s="52" t="s">
        <v>999</v>
      </c>
      <c r="B413" s="53" t="s">
        <v>1000</v>
      </c>
      <c r="C413" s="54" t="s">
        <v>2507</v>
      </c>
      <c r="D413" s="55">
        <v>180</v>
      </c>
      <c r="E413" s="56">
        <v>11</v>
      </c>
      <c r="F413" s="57">
        <v>5.4</v>
      </c>
      <c r="G413" s="55">
        <v>5</v>
      </c>
      <c r="H413" s="55">
        <v>35</v>
      </c>
      <c r="I413" s="52" t="s">
        <v>16</v>
      </c>
      <c r="J413" s="90">
        <f t="shared" si="75"/>
        <v>364432.72727272724</v>
      </c>
      <c r="K413" s="60" t="s">
        <v>17</v>
      </c>
      <c r="L413" s="58">
        <v>217034</v>
      </c>
      <c r="N413" s="95"/>
      <c r="O413" s="95"/>
      <c r="P413" s="97">
        <f t="shared" si="82"/>
        <v>35</v>
      </c>
      <c r="Q413" s="112">
        <f t="shared" si="81"/>
        <v>119368.7</v>
      </c>
      <c r="R413" s="112">
        <f t="shared" si="77"/>
        <v>65110.200000000012</v>
      </c>
      <c r="S413" s="112">
        <f t="shared" si="78"/>
        <v>60287.222222222219</v>
      </c>
      <c r="T413" s="95"/>
      <c r="U413" s="95">
        <v>1</v>
      </c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95"/>
      <c r="AK413" s="95"/>
      <c r="AL413" s="95"/>
      <c r="AM413" s="95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95"/>
      <c r="AY413" s="95"/>
      <c r="AZ413" s="95"/>
      <c r="BA413" s="95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95"/>
      <c r="BM413" s="95"/>
      <c r="BN413" s="95"/>
      <c r="BO413" s="95"/>
    </row>
    <row r="414" spans="1:67" ht="25.5" hidden="1" x14ac:dyDescent="0.2">
      <c r="A414" s="52" t="s">
        <v>1001</v>
      </c>
      <c r="B414" s="53" t="s">
        <v>1002</v>
      </c>
      <c r="C414" s="54" t="s">
        <v>2508</v>
      </c>
      <c r="D414" s="55">
        <v>180</v>
      </c>
      <c r="E414" s="56">
        <v>11</v>
      </c>
      <c r="F414" s="57">
        <v>5.4</v>
      </c>
      <c r="G414" s="55">
        <v>5</v>
      </c>
      <c r="H414" s="55">
        <v>38</v>
      </c>
      <c r="I414" s="52" t="s">
        <v>16</v>
      </c>
      <c r="J414" s="90">
        <f t="shared" si="75"/>
        <v>395669.81818181818</v>
      </c>
      <c r="K414" s="60" t="s">
        <v>17</v>
      </c>
      <c r="L414" s="58">
        <v>281811</v>
      </c>
      <c r="N414" s="95"/>
      <c r="O414" s="95"/>
      <c r="P414" s="97">
        <f t="shared" si="82"/>
        <v>38</v>
      </c>
      <c r="Q414" s="112">
        <f t="shared" si="81"/>
        <v>154996.04999999999</v>
      </c>
      <c r="R414" s="112">
        <f t="shared" si="77"/>
        <v>84543.300000000017</v>
      </c>
      <c r="S414" s="112">
        <f t="shared" si="78"/>
        <v>78280.833333333328</v>
      </c>
      <c r="T414" s="95"/>
      <c r="U414" s="95">
        <v>1</v>
      </c>
      <c r="V414" s="95"/>
      <c r="W414" s="95"/>
      <c r="X414" s="95"/>
      <c r="Y414" s="95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95"/>
      <c r="AK414" s="95"/>
      <c r="AL414" s="95"/>
      <c r="AM414" s="95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95"/>
      <c r="AY414" s="95"/>
      <c r="AZ414" s="95"/>
      <c r="BA414" s="95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95"/>
      <c r="BM414" s="95"/>
      <c r="BN414" s="95"/>
      <c r="BO414" s="95"/>
    </row>
    <row r="415" spans="1:67" ht="25.5" hidden="1" x14ac:dyDescent="0.2">
      <c r="A415" s="52" t="s">
        <v>1003</v>
      </c>
      <c r="B415" s="53" t="s">
        <v>1004</v>
      </c>
      <c r="C415" s="54" t="s">
        <v>2509</v>
      </c>
      <c r="D415" s="55">
        <v>180</v>
      </c>
      <c r="E415" s="56">
        <v>11</v>
      </c>
      <c r="F415" s="57">
        <v>5.4</v>
      </c>
      <c r="G415" s="55">
        <v>5</v>
      </c>
      <c r="H415" s="55">
        <v>44</v>
      </c>
      <c r="I415" s="52" t="s">
        <v>16</v>
      </c>
      <c r="J415" s="90">
        <f t="shared" si="75"/>
        <v>458144</v>
      </c>
      <c r="K415" s="60" t="s">
        <v>17</v>
      </c>
      <c r="L415" s="58">
        <v>321366</v>
      </c>
      <c r="N415" s="95"/>
      <c r="O415" s="95"/>
      <c r="P415" s="97">
        <f t="shared" si="82"/>
        <v>44</v>
      </c>
      <c r="Q415" s="112">
        <f t="shared" si="81"/>
        <v>176751.3</v>
      </c>
      <c r="R415" s="112">
        <f t="shared" si="77"/>
        <v>96409.800000000017</v>
      </c>
      <c r="S415" s="112">
        <f t="shared" si="78"/>
        <v>89268.333333333328</v>
      </c>
      <c r="T415" s="95"/>
      <c r="U415" s="95">
        <v>1</v>
      </c>
      <c r="V415" s="95"/>
      <c r="W415" s="95"/>
      <c r="X415" s="95"/>
      <c r="Y415" s="95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95"/>
      <c r="AK415" s="95"/>
      <c r="AL415" s="95"/>
      <c r="AM415" s="95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95"/>
      <c r="AY415" s="95"/>
      <c r="AZ415" s="95"/>
      <c r="BA415" s="95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95"/>
      <c r="BM415" s="95"/>
      <c r="BN415" s="95"/>
      <c r="BO415" s="95"/>
    </row>
    <row r="416" spans="1:67" ht="25.5" hidden="1" x14ac:dyDescent="0.2">
      <c r="A416" s="52" t="s">
        <v>1005</v>
      </c>
      <c r="B416" s="53" t="s">
        <v>1006</v>
      </c>
      <c r="C416" s="54" t="s">
        <v>2505</v>
      </c>
      <c r="D416" s="55">
        <v>180</v>
      </c>
      <c r="E416" s="56">
        <v>10</v>
      </c>
      <c r="F416" s="57">
        <v>5</v>
      </c>
      <c r="G416" s="55">
        <v>5</v>
      </c>
      <c r="H416" s="55">
        <v>47</v>
      </c>
      <c r="I416" s="52" t="s">
        <v>16</v>
      </c>
      <c r="J416" s="90">
        <f t="shared" si="75"/>
        <v>489381.09090909088</v>
      </c>
      <c r="K416" s="60" t="s">
        <v>17</v>
      </c>
      <c r="L416" s="58">
        <v>410793</v>
      </c>
      <c r="N416" s="95"/>
      <c r="O416" s="95"/>
      <c r="P416" s="97">
        <f t="shared" si="82"/>
        <v>47</v>
      </c>
      <c r="Q416" s="112">
        <f t="shared" si="81"/>
        <v>205396.5</v>
      </c>
      <c r="R416" s="112">
        <f t="shared" si="77"/>
        <v>114109.16666666667</v>
      </c>
      <c r="S416" s="112">
        <f t="shared" si="78"/>
        <v>114109.16666666667</v>
      </c>
      <c r="T416" s="95"/>
      <c r="U416" s="95">
        <v>1</v>
      </c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95"/>
      <c r="AK416" s="95"/>
      <c r="AL416" s="95"/>
      <c r="AM416" s="95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95"/>
      <c r="AY416" s="95"/>
      <c r="AZ416" s="95"/>
      <c r="BA416" s="95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95"/>
      <c r="BM416" s="95"/>
      <c r="BN416" s="95"/>
      <c r="BO416" s="95"/>
    </row>
    <row r="417" spans="1:67" ht="25.5" hidden="1" x14ac:dyDescent="0.2">
      <c r="A417" s="52" t="s">
        <v>1007</v>
      </c>
      <c r="B417" s="53" t="s">
        <v>1008</v>
      </c>
      <c r="C417" s="54" t="s">
        <v>2510</v>
      </c>
      <c r="D417" s="55">
        <v>180</v>
      </c>
      <c r="E417" s="56">
        <v>10</v>
      </c>
      <c r="F417" s="57">
        <v>5</v>
      </c>
      <c r="G417" s="55">
        <v>5</v>
      </c>
      <c r="H417" s="55">
        <v>50</v>
      </c>
      <c r="I417" s="52" t="s">
        <v>16</v>
      </c>
      <c r="J417" s="90">
        <f t="shared" si="75"/>
        <v>520618.18181818182</v>
      </c>
      <c r="K417" s="60" t="s">
        <v>17</v>
      </c>
      <c r="L417" s="58">
        <v>478552</v>
      </c>
      <c r="N417" s="95"/>
      <c r="O417" s="95"/>
      <c r="P417" s="97">
        <f t="shared" si="82"/>
        <v>50</v>
      </c>
      <c r="Q417" s="112">
        <f t="shared" si="81"/>
        <v>239276</v>
      </c>
      <c r="R417" s="112">
        <f t="shared" si="77"/>
        <v>132931.11111111112</v>
      </c>
      <c r="S417" s="112">
        <f t="shared" si="78"/>
        <v>132931.11111111112</v>
      </c>
      <c r="T417" s="95"/>
      <c r="U417" s="95">
        <v>1</v>
      </c>
      <c r="V417" s="95"/>
      <c r="W417" s="95"/>
      <c r="X417" s="95"/>
      <c r="Y417" s="95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95"/>
      <c r="AK417" s="95"/>
      <c r="AL417" s="95"/>
      <c r="AM417" s="95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95"/>
      <c r="AY417" s="95"/>
      <c r="AZ417" s="95"/>
      <c r="BA417" s="95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95"/>
      <c r="BM417" s="95"/>
      <c r="BN417" s="95"/>
      <c r="BO417" s="95"/>
    </row>
    <row r="418" spans="1:67" ht="25.5" hidden="1" x14ac:dyDescent="0.2">
      <c r="A418" s="52" t="s">
        <v>1009</v>
      </c>
      <c r="B418" s="53" t="s">
        <v>1010</v>
      </c>
      <c r="C418" s="54" t="s">
        <v>2511</v>
      </c>
      <c r="D418" s="55">
        <v>180</v>
      </c>
      <c r="E418" s="56">
        <v>10</v>
      </c>
      <c r="F418" s="57">
        <v>3.9</v>
      </c>
      <c r="G418" s="55">
        <v>5</v>
      </c>
      <c r="H418" s="55">
        <v>75</v>
      </c>
      <c r="I418" s="52" t="s">
        <v>16</v>
      </c>
      <c r="J418" s="90">
        <f t="shared" si="75"/>
        <v>780927.27272727271</v>
      </c>
      <c r="K418" s="60" t="s">
        <v>17</v>
      </c>
      <c r="L418" s="58">
        <v>959970</v>
      </c>
      <c r="N418" s="95"/>
      <c r="O418" s="95"/>
      <c r="P418" s="97">
        <f t="shared" si="82"/>
        <v>75</v>
      </c>
      <c r="Q418" s="112">
        <f t="shared" si="81"/>
        <v>479985</v>
      </c>
      <c r="R418" s="112">
        <f t="shared" si="77"/>
        <v>207993.5</v>
      </c>
      <c r="S418" s="112">
        <f t="shared" si="78"/>
        <v>266658.33333333331</v>
      </c>
      <c r="T418" s="95"/>
      <c r="U418" s="95">
        <v>1</v>
      </c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95"/>
      <c r="AK418" s="95"/>
      <c r="AL418" s="95"/>
      <c r="AM418" s="95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95"/>
      <c r="AY418" s="95"/>
      <c r="AZ418" s="95"/>
      <c r="BA418" s="95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95"/>
      <c r="BM418" s="95"/>
      <c r="BN418" s="95"/>
      <c r="BO418" s="95"/>
    </row>
    <row r="419" spans="1:67" ht="25.5" hidden="1" x14ac:dyDescent="0.2">
      <c r="A419" s="52" t="s">
        <v>1011</v>
      </c>
      <c r="B419" s="53" t="s">
        <v>1012</v>
      </c>
      <c r="C419" s="54" t="s">
        <v>2512</v>
      </c>
      <c r="D419" s="55">
        <v>180</v>
      </c>
      <c r="E419" s="56">
        <v>10</v>
      </c>
      <c r="F419" s="57">
        <v>3.5</v>
      </c>
      <c r="G419" s="55">
        <v>5</v>
      </c>
      <c r="H419" s="55">
        <v>78</v>
      </c>
      <c r="I419" s="52" t="s">
        <v>16</v>
      </c>
      <c r="J419" s="90">
        <f t="shared" si="75"/>
        <v>812164.36363636365</v>
      </c>
      <c r="K419" s="60" t="s">
        <v>17</v>
      </c>
      <c r="L419" s="58">
        <v>1103857</v>
      </c>
      <c r="N419" s="95"/>
      <c r="O419" s="95"/>
      <c r="P419" s="97">
        <f t="shared" si="82"/>
        <v>78</v>
      </c>
      <c r="Q419" s="112">
        <f t="shared" si="81"/>
        <v>551928.5</v>
      </c>
      <c r="R419" s="112">
        <f t="shared" si="77"/>
        <v>214638.86111111112</v>
      </c>
      <c r="S419" s="112">
        <f t="shared" si="78"/>
        <v>306626.94444444444</v>
      </c>
      <c r="T419" s="95"/>
      <c r="U419" s="95">
        <v>1</v>
      </c>
      <c r="V419" s="95"/>
      <c r="W419" s="95"/>
      <c r="X419" s="95"/>
      <c r="Y419" s="95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95"/>
      <c r="AK419" s="95"/>
      <c r="AL419" s="95"/>
      <c r="AM419" s="95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95"/>
      <c r="AY419" s="95"/>
      <c r="AZ419" s="95"/>
      <c r="BA419" s="95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95"/>
      <c r="BM419" s="95"/>
      <c r="BN419" s="95"/>
      <c r="BO419" s="95"/>
    </row>
    <row r="420" spans="1:67" ht="25.5" hidden="1" x14ac:dyDescent="0.2">
      <c r="A420" s="50"/>
      <c r="B420" s="49" t="s">
        <v>1013</v>
      </c>
      <c r="C420" s="47" t="s">
        <v>1014</v>
      </c>
      <c r="D420" s="50"/>
      <c r="E420" s="50"/>
      <c r="F420" s="50"/>
      <c r="G420" s="50"/>
      <c r="H420" s="50"/>
      <c r="I420" s="50"/>
      <c r="J420" s="90">
        <f t="shared" si="75"/>
        <v>0</v>
      </c>
      <c r="K420" s="50"/>
      <c r="L420" s="51"/>
      <c r="N420" s="95"/>
      <c r="O420" s="95"/>
      <c r="P420" s="95"/>
      <c r="Q420" s="112" t="str">
        <f t="shared" si="81"/>
        <v/>
      </c>
      <c r="R420" s="112" t="str">
        <f t="shared" si="77"/>
        <v/>
      </c>
      <c r="S420" s="112" t="str">
        <f t="shared" si="78"/>
        <v/>
      </c>
      <c r="T420" s="95"/>
      <c r="U420" s="95"/>
      <c r="V420" s="95"/>
      <c r="W420" s="95"/>
      <c r="X420" s="95"/>
      <c r="Y420" s="95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95"/>
      <c r="AK420" s="95"/>
      <c r="AL420" s="95"/>
      <c r="AM420" s="95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95"/>
      <c r="AY420" s="95"/>
      <c r="AZ420" s="95"/>
      <c r="BA420" s="95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95"/>
      <c r="BM420" s="95"/>
      <c r="BN420" s="95"/>
      <c r="BO420" s="95"/>
    </row>
    <row r="421" spans="1:67" ht="25.5" hidden="1" x14ac:dyDescent="0.2">
      <c r="A421" s="52" t="s">
        <v>1015</v>
      </c>
      <c r="B421" s="53" t="s">
        <v>1016</v>
      </c>
      <c r="C421" s="54" t="s">
        <v>2513</v>
      </c>
      <c r="D421" s="55">
        <v>180</v>
      </c>
      <c r="E421" s="56">
        <v>12</v>
      </c>
      <c r="F421" s="57">
        <v>5.2</v>
      </c>
      <c r="G421" s="55">
        <v>5</v>
      </c>
      <c r="H421" s="55">
        <v>2</v>
      </c>
      <c r="I421" s="52" t="s">
        <v>291</v>
      </c>
      <c r="J421" s="90">
        <f t="shared" si="75"/>
        <v>3538.5</v>
      </c>
      <c r="K421" s="60" t="s">
        <v>115</v>
      </c>
      <c r="L421" s="58">
        <v>2866</v>
      </c>
      <c r="N421" s="97">
        <f t="shared" ref="N421:N423" si="83">H421</f>
        <v>2</v>
      </c>
      <c r="O421" s="95"/>
      <c r="P421" s="95"/>
      <c r="Q421" s="112">
        <f t="shared" si="81"/>
        <v>1910.6666666666667</v>
      </c>
      <c r="R421" s="112">
        <f t="shared" si="77"/>
        <v>827.95555555555552</v>
      </c>
      <c r="S421" s="112">
        <f t="shared" si="78"/>
        <v>796.11111111111109</v>
      </c>
      <c r="T421" s="95">
        <v>1</v>
      </c>
      <c r="U421" s="95"/>
      <c r="V421" s="95"/>
      <c r="W421" s="95"/>
      <c r="X421" s="95"/>
      <c r="Y421" s="95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95"/>
      <c r="AK421" s="95"/>
      <c r="AL421" s="95"/>
      <c r="AM421" s="95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95"/>
      <c r="AY421" s="95"/>
      <c r="AZ421" s="95"/>
      <c r="BA421" s="95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95"/>
      <c r="BM421" s="95"/>
      <c r="BN421" s="95"/>
      <c r="BO421" s="95"/>
    </row>
    <row r="422" spans="1:67" ht="25.5" hidden="1" x14ac:dyDescent="0.2">
      <c r="A422" s="52" t="s">
        <v>1017</v>
      </c>
      <c r="B422" s="53" t="s">
        <v>1018</v>
      </c>
      <c r="C422" s="54" t="s">
        <v>2514</v>
      </c>
      <c r="D422" s="55">
        <v>180</v>
      </c>
      <c r="E422" s="56">
        <v>11</v>
      </c>
      <c r="F422" s="57">
        <v>3.8</v>
      </c>
      <c r="G422" s="55">
        <v>5</v>
      </c>
      <c r="H422" s="55">
        <v>86</v>
      </c>
      <c r="I422" s="52" t="s">
        <v>291</v>
      </c>
      <c r="J422" s="90">
        <f t="shared" si="75"/>
        <v>152155.5</v>
      </c>
      <c r="K422" s="60" t="s">
        <v>115</v>
      </c>
      <c r="L422" s="58">
        <v>143199</v>
      </c>
      <c r="N422" s="97">
        <f t="shared" si="83"/>
        <v>86</v>
      </c>
      <c r="O422" s="95"/>
      <c r="P422" s="95"/>
      <c r="Q422" s="112">
        <f t="shared" si="81"/>
        <v>78759.45</v>
      </c>
      <c r="R422" s="112">
        <f t="shared" si="77"/>
        <v>30230.9</v>
      </c>
      <c r="S422" s="112">
        <f t="shared" si="78"/>
        <v>39777.5</v>
      </c>
      <c r="T422" s="95">
        <v>1</v>
      </c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95"/>
      <c r="AK422" s="95"/>
      <c r="AL422" s="95"/>
      <c r="AM422" s="95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95"/>
      <c r="AY422" s="95"/>
      <c r="AZ422" s="95"/>
      <c r="BA422" s="95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95"/>
      <c r="BM422" s="95"/>
      <c r="BN422" s="95"/>
      <c r="BO422" s="95"/>
    </row>
    <row r="423" spans="1:67" ht="25.5" hidden="1" x14ac:dyDescent="0.2">
      <c r="A423" s="52" t="s">
        <v>1019</v>
      </c>
      <c r="B423" s="53" t="s">
        <v>1020</v>
      </c>
      <c r="C423" s="54" t="s">
        <v>2505</v>
      </c>
      <c r="D423" s="55">
        <v>180</v>
      </c>
      <c r="E423" s="56">
        <v>11</v>
      </c>
      <c r="F423" s="57">
        <v>3.4</v>
      </c>
      <c r="G423" s="55">
        <v>5</v>
      </c>
      <c r="H423" s="55">
        <v>125</v>
      </c>
      <c r="I423" s="52" t="s">
        <v>291</v>
      </c>
      <c r="J423" s="90">
        <f t="shared" si="75"/>
        <v>221156.25</v>
      </c>
      <c r="K423" s="60" t="s">
        <v>17</v>
      </c>
      <c r="L423" s="58">
        <v>309098</v>
      </c>
      <c r="N423" s="97">
        <f t="shared" si="83"/>
        <v>125</v>
      </c>
      <c r="O423" s="95"/>
      <c r="P423" s="95"/>
      <c r="Q423" s="112">
        <f t="shared" si="81"/>
        <v>170003.9</v>
      </c>
      <c r="R423" s="112">
        <f t="shared" si="77"/>
        <v>58385.177777777775</v>
      </c>
      <c r="S423" s="112">
        <f t="shared" si="78"/>
        <v>85860.555555555562</v>
      </c>
      <c r="T423" s="95"/>
      <c r="U423" s="95">
        <v>1</v>
      </c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95"/>
      <c r="AK423" s="95"/>
      <c r="AL423" s="95"/>
      <c r="AM423" s="95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95"/>
      <c r="AY423" s="95"/>
      <c r="AZ423" s="95"/>
      <c r="BA423" s="95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95"/>
      <c r="BM423" s="95"/>
      <c r="BN423" s="95"/>
      <c r="BO423" s="95"/>
    </row>
    <row r="424" spans="1:67" ht="25.5" hidden="1" x14ac:dyDescent="0.2">
      <c r="A424" s="50"/>
      <c r="B424" s="49" t="s">
        <v>1021</v>
      </c>
      <c r="C424" s="47" t="s">
        <v>1022</v>
      </c>
      <c r="D424" s="50"/>
      <c r="E424" s="50"/>
      <c r="F424" s="50"/>
      <c r="G424" s="50"/>
      <c r="H424" s="50"/>
      <c r="I424" s="50"/>
      <c r="J424" s="90">
        <f t="shared" si="75"/>
        <v>0</v>
      </c>
      <c r="K424" s="50"/>
      <c r="L424" s="51"/>
      <c r="N424" s="95"/>
      <c r="O424" s="95"/>
      <c r="P424" s="95"/>
      <c r="Q424" s="112" t="str">
        <f t="shared" si="81"/>
        <v/>
      </c>
      <c r="R424" s="112" t="str">
        <f t="shared" si="77"/>
        <v/>
      </c>
      <c r="S424" s="112" t="str">
        <f t="shared" si="78"/>
        <v/>
      </c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95"/>
      <c r="AK424" s="95"/>
      <c r="AL424" s="95"/>
      <c r="AM424" s="95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95"/>
      <c r="AY424" s="95"/>
      <c r="AZ424" s="95"/>
      <c r="BA424" s="95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95"/>
      <c r="BM424" s="95"/>
      <c r="BN424" s="95"/>
      <c r="BO424" s="95"/>
    </row>
    <row r="425" spans="1:67" ht="25.5" hidden="1" x14ac:dyDescent="0.2">
      <c r="A425" s="50"/>
      <c r="B425" s="49" t="s">
        <v>1023</v>
      </c>
      <c r="C425" s="47" t="s">
        <v>1024</v>
      </c>
      <c r="D425" s="50"/>
      <c r="E425" s="50"/>
      <c r="F425" s="50"/>
      <c r="G425" s="50"/>
      <c r="H425" s="50"/>
      <c r="I425" s="50"/>
      <c r="J425" s="90">
        <f t="shared" si="75"/>
        <v>0</v>
      </c>
      <c r="K425" s="50"/>
      <c r="L425" s="51"/>
      <c r="N425" s="95"/>
      <c r="O425" s="95"/>
      <c r="P425" s="95"/>
      <c r="Q425" s="112" t="str">
        <f t="shared" si="81"/>
        <v/>
      </c>
      <c r="R425" s="112" t="str">
        <f t="shared" si="77"/>
        <v/>
      </c>
      <c r="S425" s="112" t="str">
        <f t="shared" si="78"/>
        <v/>
      </c>
      <c r="T425" s="95"/>
      <c r="U425" s="95"/>
      <c r="V425" s="95"/>
      <c r="W425" s="95"/>
      <c r="X425" s="95"/>
      <c r="Y425" s="95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95"/>
      <c r="AK425" s="95"/>
      <c r="AL425" s="95"/>
      <c r="AM425" s="95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95"/>
      <c r="AY425" s="95"/>
      <c r="AZ425" s="95"/>
      <c r="BA425" s="95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95"/>
      <c r="BM425" s="95"/>
      <c r="BN425" s="95"/>
      <c r="BO425" s="95"/>
    </row>
    <row r="426" spans="1:67" ht="25.5" hidden="1" x14ac:dyDescent="0.2">
      <c r="A426" s="52" t="s">
        <v>1025</v>
      </c>
      <c r="B426" s="53" t="s">
        <v>1026</v>
      </c>
      <c r="C426" s="59" t="s">
        <v>239</v>
      </c>
      <c r="D426" s="55">
        <v>260</v>
      </c>
      <c r="E426" s="55">
        <v>11</v>
      </c>
      <c r="F426" s="57">
        <v>5.9</v>
      </c>
      <c r="G426" s="55">
        <v>6</v>
      </c>
      <c r="H426" s="50"/>
      <c r="I426" s="50"/>
      <c r="J426" s="90">
        <f t="shared" si="75"/>
        <v>0</v>
      </c>
      <c r="K426" s="50"/>
      <c r="L426" s="58">
        <v>490476</v>
      </c>
      <c r="N426" s="95"/>
      <c r="O426" s="95"/>
      <c r="P426" s="95"/>
      <c r="Q426" s="112">
        <f t="shared" si="81"/>
        <v>186758.16923076924</v>
      </c>
      <c r="R426" s="112">
        <f t="shared" si="77"/>
        <v>111300.32307692309</v>
      </c>
      <c r="S426" s="112">
        <f t="shared" si="78"/>
        <v>113186.76923076923</v>
      </c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95"/>
      <c r="AK426" s="95"/>
      <c r="AL426" s="95"/>
      <c r="AM426" s="95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95"/>
      <c r="AY426" s="95"/>
      <c r="AZ426" s="95"/>
      <c r="BA426" s="95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95"/>
      <c r="BM426" s="95"/>
      <c r="BN426" s="95"/>
      <c r="BO426" s="95"/>
    </row>
    <row r="427" spans="1:67" ht="25.5" hidden="1" x14ac:dyDescent="0.2">
      <c r="A427" s="52" t="s">
        <v>1027</v>
      </c>
      <c r="B427" s="53" t="s">
        <v>1028</v>
      </c>
      <c r="C427" s="59" t="s">
        <v>427</v>
      </c>
      <c r="D427" s="55">
        <v>290</v>
      </c>
      <c r="E427" s="56">
        <v>11</v>
      </c>
      <c r="F427" s="57">
        <v>5.9</v>
      </c>
      <c r="G427" s="55">
        <v>6</v>
      </c>
      <c r="H427" s="50"/>
      <c r="I427" s="50"/>
      <c r="J427" s="90">
        <f t="shared" si="75"/>
        <v>0</v>
      </c>
      <c r="K427" s="50"/>
      <c r="L427" s="58">
        <v>721153</v>
      </c>
      <c r="N427" s="95"/>
      <c r="O427" s="95"/>
      <c r="P427" s="95"/>
      <c r="Q427" s="112">
        <f t="shared" si="81"/>
        <v>246186.71379310344</v>
      </c>
      <c r="R427" s="112">
        <f t="shared" si="77"/>
        <v>146717.33448275863</v>
      </c>
      <c r="S427" s="112">
        <f t="shared" si="78"/>
        <v>149204.06896551725</v>
      </c>
      <c r="T427" s="95"/>
      <c r="U427" s="95"/>
      <c r="V427" s="95"/>
      <c r="W427" s="95"/>
      <c r="X427" s="95"/>
      <c r="Y427" s="95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95"/>
      <c r="AK427" s="95"/>
      <c r="AL427" s="95"/>
      <c r="AM427" s="95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95"/>
      <c r="AY427" s="95"/>
      <c r="AZ427" s="95"/>
      <c r="BA427" s="95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95"/>
      <c r="BM427" s="95"/>
      <c r="BN427" s="95"/>
      <c r="BO427" s="95"/>
    </row>
    <row r="428" spans="1:67" ht="25.5" hidden="1" x14ac:dyDescent="0.2">
      <c r="A428" s="52" t="s">
        <v>1029</v>
      </c>
      <c r="B428" s="53" t="s">
        <v>1030</v>
      </c>
      <c r="C428" s="59" t="s">
        <v>369</v>
      </c>
      <c r="D428" s="55">
        <v>290</v>
      </c>
      <c r="E428" s="56">
        <v>11</v>
      </c>
      <c r="F428" s="57">
        <v>5.9</v>
      </c>
      <c r="G428" s="55">
        <v>6</v>
      </c>
      <c r="H428" s="50"/>
      <c r="I428" s="50"/>
      <c r="J428" s="90">
        <f t="shared" si="75"/>
        <v>0</v>
      </c>
      <c r="K428" s="50"/>
      <c r="L428" s="58">
        <v>901384</v>
      </c>
      <c r="N428" s="95"/>
      <c r="O428" s="95"/>
      <c r="P428" s="95"/>
      <c r="Q428" s="112">
        <f t="shared" si="81"/>
        <v>307713.84827586205</v>
      </c>
      <c r="R428" s="112">
        <f t="shared" si="77"/>
        <v>183385.02068965518</v>
      </c>
      <c r="S428" s="112">
        <f t="shared" si="78"/>
        <v>186493.24137931035</v>
      </c>
      <c r="T428" s="95"/>
      <c r="U428" s="95"/>
      <c r="V428" s="95"/>
      <c r="W428" s="95"/>
      <c r="X428" s="95"/>
      <c r="Y428" s="95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95"/>
      <c r="AK428" s="95"/>
      <c r="AL428" s="95"/>
      <c r="AM428" s="95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95"/>
      <c r="AY428" s="95"/>
      <c r="AZ428" s="95"/>
      <c r="BA428" s="95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95"/>
      <c r="BM428" s="95"/>
      <c r="BN428" s="95"/>
      <c r="BO428" s="95"/>
    </row>
    <row r="429" spans="1:67" ht="25.5" hidden="1" x14ac:dyDescent="0.2">
      <c r="A429" s="52" t="s">
        <v>1031</v>
      </c>
      <c r="B429" s="53" t="s">
        <v>1032</v>
      </c>
      <c r="C429" s="59" t="s">
        <v>1033</v>
      </c>
      <c r="D429" s="55">
        <v>290</v>
      </c>
      <c r="E429" s="56">
        <v>11</v>
      </c>
      <c r="F429" s="57">
        <v>5.5</v>
      </c>
      <c r="G429" s="55">
        <v>6</v>
      </c>
      <c r="H429" s="50"/>
      <c r="I429" s="50"/>
      <c r="J429" s="90">
        <f t="shared" si="75"/>
        <v>0</v>
      </c>
      <c r="K429" s="50"/>
      <c r="L429" s="58">
        <v>1207730</v>
      </c>
      <c r="N429" s="95"/>
      <c r="O429" s="95"/>
      <c r="P429" s="95"/>
      <c r="Q429" s="112">
        <f t="shared" si="81"/>
        <v>412294.03448275861</v>
      </c>
      <c r="R429" s="112">
        <f t="shared" si="77"/>
        <v>229052.24137931035</v>
      </c>
      <c r="S429" s="112">
        <f t="shared" si="78"/>
        <v>249875.1724137931</v>
      </c>
      <c r="T429" s="95"/>
      <c r="U429" s="95"/>
      <c r="V429" s="95"/>
      <c r="W429" s="95"/>
      <c r="X429" s="95"/>
      <c r="Y429" s="95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95"/>
      <c r="AK429" s="95"/>
      <c r="AL429" s="95"/>
      <c r="AM429" s="95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95"/>
      <c r="AY429" s="95"/>
      <c r="AZ429" s="95"/>
      <c r="BA429" s="95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95"/>
      <c r="BM429" s="95"/>
      <c r="BN429" s="95"/>
      <c r="BO429" s="95"/>
    </row>
    <row r="430" spans="1:67" ht="25.5" hidden="1" x14ac:dyDescent="0.2">
      <c r="A430" s="52" t="s">
        <v>1034</v>
      </c>
      <c r="B430" s="53" t="s">
        <v>1035</v>
      </c>
      <c r="C430" s="59" t="s">
        <v>1036</v>
      </c>
      <c r="D430" s="55">
        <v>290</v>
      </c>
      <c r="E430" s="56">
        <v>11</v>
      </c>
      <c r="F430" s="57">
        <v>5.5</v>
      </c>
      <c r="G430" s="55">
        <v>6</v>
      </c>
      <c r="H430" s="50"/>
      <c r="I430" s="50"/>
      <c r="J430" s="90">
        <f t="shared" si="75"/>
        <v>0</v>
      </c>
      <c r="K430" s="50"/>
      <c r="L430" s="58">
        <v>1420866</v>
      </c>
      <c r="N430" s="95"/>
      <c r="O430" s="95"/>
      <c r="P430" s="95"/>
      <c r="Q430" s="112">
        <f t="shared" si="81"/>
        <v>485054.25517241377</v>
      </c>
      <c r="R430" s="112">
        <f t="shared" si="77"/>
        <v>269474.58620689658</v>
      </c>
      <c r="S430" s="112">
        <f t="shared" si="78"/>
        <v>293972.27586206899</v>
      </c>
      <c r="T430" s="95"/>
      <c r="U430" s="95"/>
      <c r="V430" s="95"/>
      <c r="W430" s="95"/>
      <c r="X430" s="95"/>
      <c r="Y430" s="95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95"/>
      <c r="AK430" s="95"/>
      <c r="AL430" s="95"/>
      <c r="AM430" s="95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95"/>
      <c r="AY430" s="95"/>
      <c r="AZ430" s="95"/>
      <c r="BA430" s="95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95"/>
      <c r="BM430" s="95"/>
      <c r="BN430" s="95"/>
      <c r="BO430" s="95"/>
    </row>
    <row r="431" spans="1:67" ht="25.5" hidden="1" x14ac:dyDescent="0.2">
      <c r="A431" s="52" t="s">
        <v>1037</v>
      </c>
      <c r="B431" s="53" t="s">
        <v>1038</v>
      </c>
      <c r="C431" s="59" t="s">
        <v>1039</v>
      </c>
      <c r="D431" s="55">
        <v>290</v>
      </c>
      <c r="E431" s="56">
        <v>11</v>
      </c>
      <c r="F431" s="57">
        <v>5.2</v>
      </c>
      <c r="G431" s="55">
        <v>6</v>
      </c>
      <c r="H431" s="50"/>
      <c r="I431" s="50"/>
      <c r="J431" s="90">
        <f t="shared" si="75"/>
        <v>0</v>
      </c>
      <c r="K431" s="50"/>
      <c r="L431" s="58">
        <v>2012922</v>
      </c>
      <c r="N431" s="95"/>
      <c r="O431" s="95"/>
      <c r="P431" s="95"/>
      <c r="Q431" s="112">
        <f t="shared" si="81"/>
        <v>687169.92413793108</v>
      </c>
      <c r="R431" s="112">
        <f t="shared" si="77"/>
        <v>360937.73793103453</v>
      </c>
      <c r="S431" s="112">
        <f t="shared" si="78"/>
        <v>416466.62068965519</v>
      </c>
      <c r="T431" s="95"/>
      <c r="U431" s="95"/>
      <c r="V431" s="95"/>
      <c r="W431" s="95"/>
      <c r="X431" s="95"/>
      <c r="Y431" s="95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95"/>
      <c r="AK431" s="95"/>
      <c r="AL431" s="95"/>
      <c r="AM431" s="95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95"/>
      <c r="AY431" s="95"/>
      <c r="AZ431" s="95"/>
      <c r="BA431" s="95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95"/>
      <c r="BM431" s="95"/>
      <c r="BN431" s="95"/>
      <c r="BO431" s="95"/>
    </row>
    <row r="432" spans="1:67" ht="25.5" hidden="1" x14ac:dyDescent="0.2">
      <c r="A432" s="52" t="s">
        <v>1040</v>
      </c>
      <c r="B432" s="53" t="s">
        <v>1041</v>
      </c>
      <c r="C432" s="59" t="s">
        <v>1042</v>
      </c>
      <c r="D432" s="55">
        <v>290</v>
      </c>
      <c r="E432" s="56">
        <v>11</v>
      </c>
      <c r="F432" s="57">
        <v>5.2</v>
      </c>
      <c r="G432" s="55">
        <v>6</v>
      </c>
      <c r="H432" s="50"/>
      <c r="I432" s="50"/>
      <c r="J432" s="90">
        <f t="shared" si="75"/>
        <v>0</v>
      </c>
      <c r="K432" s="50"/>
      <c r="L432" s="58">
        <v>2368110</v>
      </c>
      <c r="N432" s="95"/>
      <c r="O432" s="95"/>
      <c r="P432" s="95"/>
      <c r="Q432" s="112">
        <f t="shared" si="81"/>
        <v>808423.75862068962</v>
      </c>
      <c r="R432" s="112">
        <f t="shared" si="77"/>
        <v>424626.62068965525</v>
      </c>
      <c r="S432" s="112">
        <f t="shared" si="78"/>
        <v>489953.79310344829</v>
      </c>
      <c r="T432" s="95"/>
      <c r="U432" s="95"/>
      <c r="V432" s="95"/>
      <c r="W432" s="95"/>
      <c r="X432" s="95"/>
      <c r="Y432" s="95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95"/>
      <c r="AK432" s="95"/>
      <c r="AL432" s="95"/>
      <c r="AM432" s="95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95"/>
      <c r="AY432" s="95"/>
      <c r="AZ432" s="95"/>
      <c r="BA432" s="95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95"/>
      <c r="BM432" s="95"/>
      <c r="BN432" s="95"/>
      <c r="BO432" s="95"/>
    </row>
    <row r="433" spans="1:67" ht="25.5" hidden="1" x14ac:dyDescent="0.2">
      <c r="A433" s="50"/>
      <c r="B433" s="49" t="s">
        <v>1043</v>
      </c>
      <c r="C433" s="47" t="s">
        <v>1044</v>
      </c>
      <c r="D433" s="50"/>
      <c r="E433" s="50"/>
      <c r="F433" s="50"/>
      <c r="G433" s="50"/>
      <c r="H433" s="50"/>
      <c r="I433" s="50"/>
      <c r="J433" s="90">
        <f t="shared" si="75"/>
        <v>0</v>
      </c>
      <c r="K433" s="50"/>
      <c r="L433" s="51"/>
      <c r="N433" s="95"/>
      <c r="O433" s="95"/>
      <c r="P433" s="95"/>
      <c r="Q433" s="112" t="str">
        <f t="shared" si="81"/>
        <v/>
      </c>
      <c r="R433" s="112" t="str">
        <f t="shared" si="77"/>
        <v/>
      </c>
      <c r="S433" s="112" t="str">
        <f t="shared" si="78"/>
        <v/>
      </c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95"/>
      <c r="AK433" s="95"/>
      <c r="AL433" s="95"/>
      <c r="AM433" s="95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95"/>
      <c r="AY433" s="95"/>
      <c r="AZ433" s="95"/>
      <c r="BA433" s="95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95"/>
      <c r="BM433" s="95"/>
      <c r="BN433" s="95"/>
      <c r="BO433" s="95"/>
    </row>
    <row r="434" spans="1:67" ht="25.5" hidden="1" x14ac:dyDescent="0.2">
      <c r="A434" s="52" t="s">
        <v>1045</v>
      </c>
      <c r="B434" s="53" t="s">
        <v>1046</v>
      </c>
      <c r="C434" s="59" t="s">
        <v>266</v>
      </c>
      <c r="D434" s="55">
        <v>230</v>
      </c>
      <c r="E434" s="56">
        <v>11</v>
      </c>
      <c r="F434" s="57">
        <v>5.9</v>
      </c>
      <c r="G434" s="55">
        <v>6</v>
      </c>
      <c r="H434" s="50"/>
      <c r="I434" s="50"/>
      <c r="J434" s="90">
        <f t="shared" si="75"/>
        <v>0</v>
      </c>
      <c r="K434" s="50"/>
      <c r="L434" s="58">
        <v>121530</v>
      </c>
      <c r="N434" s="95"/>
      <c r="O434" s="95"/>
      <c r="P434" s="95"/>
      <c r="Q434" s="112">
        <f t="shared" si="81"/>
        <v>52310.739130434784</v>
      </c>
      <c r="R434" s="112">
        <f t="shared" si="77"/>
        <v>31175.08695652174</v>
      </c>
      <c r="S434" s="112">
        <f t="shared" si="78"/>
        <v>31703.478260869564</v>
      </c>
      <c r="T434" s="95"/>
      <c r="U434" s="95"/>
      <c r="V434" s="95"/>
      <c r="W434" s="95"/>
      <c r="X434" s="95"/>
      <c r="Y434" s="95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95"/>
      <c r="AK434" s="95"/>
      <c r="AL434" s="95"/>
      <c r="AM434" s="95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95"/>
      <c r="AY434" s="95"/>
      <c r="AZ434" s="95"/>
      <c r="BA434" s="95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95"/>
      <c r="BM434" s="95"/>
      <c r="BN434" s="95"/>
      <c r="BO434" s="95"/>
    </row>
    <row r="435" spans="1:67" ht="25.5" hidden="1" x14ac:dyDescent="0.2">
      <c r="A435" s="52" t="s">
        <v>1047</v>
      </c>
      <c r="B435" s="53" t="s">
        <v>1048</v>
      </c>
      <c r="C435" s="59" t="s">
        <v>427</v>
      </c>
      <c r="D435" s="55">
        <v>230</v>
      </c>
      <c r="E435" s="56">
        <v>11</v>
      </c>
      <c r="F435" s="57">
        <v>5.9</v>
      </c>
      <c r="G435" s="55">
        <v>6</v>
      </c>
      <c r="H435" s="50"/>
      <c r="I435" s="50"/>
      <c r="J435" s="90">
        <f t="shared" si="75"/>
        <v>0</v>
      </c>
      <c r="K435" s="50"/>
      <c r="L435" s="58">
        <v>211645</v>
      </c>
      <c r="N435" s="95"/>
      <c r="O435" s="95"/>
      <c r="P435" s="95"/>
      <c r="Q435" s="112">
        <f t="shared" si="81"/>
        <v>91099.369565217392</v>
      </c>
      <c r="R435" s="112">
        <f t="shared" si="77"/>
        <v>54291.543478260872</v>
      </c>
      <c r="S435" s="112">
        <f t="shared" si="78"/>
        <v>55211.739130434784</v>
      </c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95"/>
      <c r="AK435" s="95"/>
      <c r="AL435" s="95"/>
      <c r="AM435" s="95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95"/>
      <c r="AY435" s="95"/>
      <c r="AZ435" s="95"/>
      <c r="BA435" s="95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95"/>
      <c r="BM435" s="95"/>
      <c r="BN435" s="95"/>
      <c r="BO435" s="95"/>
    </row>
    <row r="436" spans="1:67" ht="25.5" hidden="1" x14ac:dyDescent="0.2">
      <c r="A436" s="52" t="s">
        <v>1049</v>
      </c>
      <c r="B436" s="53" t="s">
        <v>1050</v>
      </c>
      <c r="C436" s="59" t="s">
        <v>369</v>
      </c>
      <c r="D436" s="55">
        <v>230</v>
      </c>
      <c r="E436" s="56">
        <v>11</v>
      </c>
      <c r="F436" s="57">
        <v>5.9</v>
      </c>
      <c r="G436" s="55">
        <v>6</v>
      </c>
      <c r="H436" s="50"/>
      <c r="I436" s="50"/>
      <c r="J436" s="90">
        <f t="shared" si="75"/>
        <v>0</v>
      </c>
      <c r="K436" s="50"/>
      <c r="L436" s="58">
        <v>222193</v>
      </c>
      <c r="N436" s="95"/>
      <c r="O436" s="95"/>
      <c r="P436" s="95"/>
      <c r="Q436" s="112">
        <f t="shared" si="81"/>
        <v>95639.595652173914</v>
      </c>
      <c r="R436" s="112">
        <f t="shared" si="77"/>
        <v>56997.334782608697</v>
      </c>
      <c r="S436" s="112">
        <f t="shared" si="78"/>
        <v>57963.391304347824</v>
      </c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95"/>
      <c r="AK436" s="95"/>
      <c r="AL436" s="95"/>
      <c r="AM436" s="95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95"/>
      <c r="AY436" s="95"/>
      <c r="AZ436" s="95"/>
      <c r="BA436" s="95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95"/>
      <c r="BM436" s="95"/>
      <c r="BN436" s="95"/>
      <c r="BO436" s="95"/>
    </row>
    <row r="437" spans="1:67" ht="25.5" hidden="1" x14ac:dyDescent="0.2">
      <c r="A437" s="52" t="s">
        <v>1051</v>
      </c>
      <c r="B437" s="49" t="s">
        <v>1052</v>
      </c>
      <c r="C437" s="47" t="s">
        <v>1053</v>
      </c>
      <c r="D437" s="55">
        <v>230</v>
      </c>
      <c r="E437" s="56">
        <v>13</v>
      </c>
      <c r="F437" s="57">
        <v>5.2</v>
      </c>
      <c r="G437" s="55">
        <v>6</v>
      </c>
      <c r="H437" s="50"/>
      <c r="I437" s="50"/>
      <c r="J437" s="90">
        <f t="shared" si="75"/>
        <v>0</v>
      </c>
      <c r="K437" s="50"/>
      <c r="L437" s="58">
        <v>343952</v>
      </c>
      <c r="N437" s="95"/>
      <c r="O437" s="95"/>
      <c r="P437" s="95"/>
      <c r="Q437" s="112">
        <f t="shared" si="81"/>
        <v>174966.88695652175</v>
      </c>
      <c r="R437" s="112">
        <f t="shared" si="77"/>
        <v>77763.060869565219</v>
      </c>
      <c r="S437" s="112">
        <f t="shared" si="78"/>
        <v>89726.608695652176</v>
      </c>
      <c r="T437" s="95"/>
      <c r="U437" s="95"/>
      <c r="V437" s="95"/>
      <c r="W437" s="95"/>
      <c r="X437" s="95"/>
      <c r="Y437" s="95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95"/>
      <c r="AK437" s="95"/>
      <c r="AL437" s="95"/>
      <c r="AM437" s="95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95"/>
      <c r="AY437" s="95"/>
      <c r="AZ437" s="95"/>
      <c r="BA437" s="95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95"/>
      <c r="BM437" s="95"/>
      <c r="BN437" s="95"/>
      <c r="BO437" s="95"/>
    </row>
    <row r="438" spans="1:67" ht="25.5" hidden="1" x14ac:dyDescent="0.2">
      <c r="A438" s="50"/>
      <c r="B438" s="49" t="s">
        <v>1054</v>
      </c>
      <c r="C438" s="47" t="s">
        <v>1055</v>
      </c>
      <c r="D438" s="50"/>
      <c r="E438" s="50"/>
      <c r="F438" s="50"/>
      <c r="G438" s="50"/>
      <c r="H438" s="50"/>
      <c r="I438" s="50"/>
      <c r="J438" s="90">
        <f t="shared" si="75"/>
        <v>0</v>
      </c>
      <c r="K438" s="50"/>
      <c r="L438" s="51"/>
      <c r="N438" s="95"/>
      <c r="O438" s="95"/>
      <c r="P438" s="95"/>
      <c r="Q438" s="112" t="str">
        <f t="shared" si="81"/>
        <v/>
      </c>
      <c r="R438" s="112" t="str">
        <f t="shared" si="77"/>
        <v/>
      </c>
      <c r="S438" s="112" t="str">
        <f t="shared" si="78"/>
        <v/>
      </c>
      <c r="T438" s="95"/>
      <c r="U438" s="95"/>
      <c r="V438" s="95"/>
      <c r="W438" s="95"/>
      <c r="X438" s="95"/>
      <c r="Y438" s="95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95"/>
      <c r="AK438" s="95"/>
      <c r="AL438" s="95"/>
      <c r="AM438" s="95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95"/>
      <c r="AY438" s="95"/>
      <c r="AZ438" s="95"/>
      <c r="BA438" s="95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95"/>
      <c r="BM438" s="95"/>
      <c r="BN438" s="95"/>
      <c r="BO438" s="95"/>
    </row>
    <row r="439" spans="1:67" ht="25.5" x14ac:dyDescent="0.2">
      <c r="A439" s="52" t="s">
        <v>1056</v>
      </c>
      <c r="B439" s="53" t="s">
        <v>1057</v>
      </c>
      <c r="C439" s="59" t="s">
        <v>194</v>
      </c>
      <c r="D439" s="55">
        <v>230</v>
      </c>
      <c r="E439" s="56">
        <v>11</v>
      </c>
      <c r="F439" s="57">
        <v>5.2</v>
      </c>
      <c r="G439" s="55">
        <v>6</v>
      </c>
      <c r="H439" s="55">
        <v>44</v>
      </c>
      <c r="I439" s="52" t="s">
        <v>16</v>
      </c>
      <c r="J439" s="90">
        <f t="shared" si="75"/>
        <v>458144</v>
      </c>
      <c r="K439" s="60" t="s">
        <v>1058</v>
      </c>
      <c r="L439" s="58">
        <v>258000</v>
      </c>
      <c r="N439" s="95"/>
      <c r="O439" s="95"/>
      <c r="P439" s="97">
        <f t="shared" ref="P439:P440" si="84">H439</f>
        <v>44</v>
      </c>
      <c r="Q439" s="112">
        <f t="shared" si="81"/>
        <v>111052.17391304347</v>
      </c>
      <c r="R439" s="112">
        <f t="shared" si="77"/>
        <v>58330.434782608703</v>
      </c>
      <c r="S439" s="112">
        <f t="shared" si="78"/>
        <v>67304.34782608696</v>
      </c>
      <c r="T439" s="95"/>
      <c r="U439" s="95"/>
      <c r="V439" s="95"/>
      <c r="W439" s="95"/>
      <c r="X439" s="95"/>
      <c r="Y439" s="95"/>
      <c r="Z439" s="95"/>
      <c r="AA439" s="95"/>
      <c r="AB439" s="95"/>
      <c r="AC439" s="95">
        <v>1</v>
      </c>
      <c r="AD439" s="95"/>
      <c r="AE439" s="95"/>
      <c r="AF439" s="95"/>
      <c r="AG439" s="95"/>
      <c r="AH439" s="95"/>
      <c r="AI439" s="95"/>
      <c r="AJ439" s="95"/>
      <c r="AK439" s="95"/>
      <c r="AL439" s="95"/>
      <c r="AM439" s="95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95"/>
      <c r="AY439" s="95"/>
      <c r="AZ439" s="95"/>
      <c r="BA439" s="95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95"/>
      <c r="BM439" s="95"/>
      <c r="BN439" s="95"/>
      <c r="BO439" s="95"/>
    </row>
    <row r="440" spans="1:67" ht="25.5" x14ac:dyDescent="0.2">
      <c r="A440" s="52" t="s">
        <v>1059</v>
      </c>
      <c r="B440" s="53" t="s">
        <v>1060</v>
      </c>
      <c r="C440" s="59" t="s">
        <v>211</v>
      </c>
      <c r="D440" s="55">
        <v>230</v>
      </c>
      <c r="E440" s="56">
        <v>11</v>
      </c>
      <c r="F440" s="57">
        <v>5.2</v>
      </c>
      <c r="G440" s="55">
        <v>6</v>
      </c>
      <c r="H440" s="55">
        <v>131</v>
      </c>
      <c r="I440" s="52" t="s">
        <v>16</v>
      </c>
      <c r="J440" s="90">
        <f t="shared" si="75"/>
        <v>1364019.6363636362</v>
      </c>
      <c r="K440" s="60" t="s">
        <v>2667</v>
      </c>
      <c r="L440" s="58">
        <v>887000</v>
      </c>
      <c r="N440" s="95"/>
      <c r="O440" s="95"/>
      <c r="P440" s="97">
        <f t="shared" si="84"/>
        <v>131</v>
      </c>
      <c r="Q440" s="112">
        <f t="shared" si="81"/>
        <v>381795.65217391303</v>
      </c>
      <c r="R440" s="112">
        <f t="shared" si="77"/>
        <v>200539.13043478265</v>
      </c>
      <c r="S440" s="112">
        <f t="shared" si="78"/>
        <v>231391.30434782608</v>
      </c>
      <c r="T440" s="95"/>
      <c r="U440" s="95"/>
      <c r="V440" s="95"/>
      <c r="W440" s="95"/>
      <c r="X440" s="95"/>
      <c r="Y440" s="95"/>
      <c r="Z440" s="95"/>
      <c r="AA440" s="95"/>
      <c r="AB440" s="95"/>
      <c r="AC440" s="95">
        <v>1</v>
      </c>
      <c r="AD440" s="95"/>
      <c r="AE440" s="95"/>
      <c r="AF440" s="95"/>
      <c r="AG440" s="95"/>
      <c r="AH440" s="95"/>
      <c r="AI440" s="95">
        <v>1</v>
      </c>
      <c r="AJ440" s="95"/>
      <c r="AK440" s="95"/>
      <c r="AL440" s="95"/>
      <c r="AM440" s="95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95"/>
      <c r="AY440" s="95"/>
      <c r="AZ440" s="95"/>
      <c r="BA440" s="95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95"/>
      <c r="BM440" s="95"/>
      <c r="BN440" s="95"/>
      <c r="BO440" s="95"/>
    </row>
    <row r="441" spans="1:67" ht="25.5" hidden="1" x14ac:dyDescent="0.2">
      <c r="A441" s="50"/>
      <c r="B441" s="49" t="s">
        <v>1061</v>
      </c>
      <c r="C441" s="47" t="s">
        <v>1062</v>
      </c>
      <c r="D441" s="50"/>
      <c r="E441" s="50"/>
      <c r="F441" s="50"/>
      <c r="G441" s="50"/>
      <c r="H441" s="50"/>
      <c r="I441" s="50"/>
      <c r="J441" s="90">
        <f t="shared" si="75"/>
        <v>0</v>
      </c>
      <c r="K441" s="50"/>
      <c r="L441" s="51"/>
      <c r="N441" s="95"/>
      <c r="O441" s="95"/>
      <c r="P441" s="95"/>
      <c r="Q441" s="112" t="str">
        <f t="shared" si="81"/>
        <v/>
      </c>
      <c r="R441" s="112" t="str">
        <f t="shared" si="77"/>
        <v/>
      </c>
      <c r="S441" s="112" t="str">
        <f t="shared" si="78"/>
        <v/>
      </c>
      <c r="T441" s="95"/>
      <c r="U441" s="95"/>
      <c r="V441" s="95"/>
      <c r="W441" s="95"/>
      <c r="X441" s="95"/>
      <c r="Y441" s="95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95"/>
      <c r="AK441" s="95"/>
      <c r="AL441" s="95"/>
      <c r="AM441" s="95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95"/>
      <c r="AY441" s="95"/>
      <c r="AZ441" s="95"/>
      <c r="BA441" s="95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95"/>
      <c r="BM441" s="95"/>
      <c r="BN441" s="95"/>
      <c r="BO441" s="95"/>
    </row>
    <row r="442" spans="1:67" ht="25.5" x14ac:dyDescent="0.2">
      <c r="A442" s="52" t="s">
        <v>1063</v>
      </c>
      <c r="B442" s="53" t="s">
        <v>1064</v>
      </c>
      <c r="C442" s="59" t="s">
        <v>1065</v>
      </c>
      <c r="D442" s="55">
        <v>260</v>
      </c>
      <c r="E442" s="56">
        <v>12</v>
      </c>
      <c r="F442" s="57">
        <v>6</v>
      </c>
      <c r="G442" s="55">
        <v>6</v>
      </c>
      <c r="H442" s="55">
        <v>3</v>
      </c>
      <c r="I442" s="52" t="s">
        <v>16</v>
      </c>
      <c r="J442" s="90">
        <f t="shared" si="75"/>
        <v>31237.090909090908</v>
      </c>
      <c r="K442" s="60" t="s">
        <v>1058</v>
      </c>
      <c r="L442" s="58">
        <v>94701</v>
      </c>
      <c r="N442" s="95"/>
      <c r="O442" s="95"/>
      <c r="P442" s="97">
        <f t="shared" ref="P442:P448" si="85">H442</f>
        <v>3</v>
      </c>
      <c r="Q442" s="112">
        <f t="shared" si="81"/>
        <v>39337.338461538464</v>
      </c>
      <c r="R442" s="112">
        <f t="shared" si="77"/>
        <v>21854.076923076922</v>
      </c>
      <c r="S442" s="112">
        <f t="shared" si="78"/>
        <v>21854.076923076922</v>
      </c>
      <c r="T442" s="95"/>
      <c r="U442" s="95"/>
      <c r="V442" s="95"/>
      <c r="W442" s="95"/>
      <c r="X442" s="95"/>
      <c r="Y442" s="95"/>
      <c r="Z442" s="95"/>
      <c r="AA442" s="95"/>
      <c r="AB442" s="95"/>
      <c r="AC442" s="95">
        <v>1</v>
      </c>
      <c r="AD442" s="95"/>
      <c r="AE442" s="95"/>
      <c r="AF442" s="95"/>
      <c r="AG442" s="95"/>
      <c r="AH442" s="95"/>
      <c r="AI442" s="95"/>
      <c r="AJ442" s="95"/>
      <c r="AK442" s="95"/>
      <c r="AL442" s="95"/>
      <c r="AM442" s="95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95"/>
      <c r="AY442" s="95"/>
      <c r="AZ442" s="95"/>
      <c r="BA442" s="95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95"/>
      <c r="BM442" s="95"/>
      <c r="BN442" s="95"/>
      <c r="BO442" s="95"/>
    </row>
    <row r="443" spans="1:67" ht="25.5" x14ac:dyDescent="0.2">
      <c r="A443" s="52" t="s">
        <v>1066</v>
      </c>
      <c r="B443" s="53" t="s">
        <v>1067</v>
      </c>
      <c r="C443" s="59" t="s">
        <v>1068</v>
      </c>
      <c r="D443" s="55">
        <v>260</v>
      </c>
      <c r="E443" s="56">
        <v>12</v>
      </c>
      <c r="F443" s="57">
        <v>6</v>
      </c>
      <c r="G443" s="55">
        <v>6</v>
      </c>
      <c r="H443" s="55">
        <v>5</v>
      </c>
      <c r="I443" s="52" t="s">
        <v>16</v>
      </c>
      <c r="J443" s="90">
        <f t="shared" si="75"/>
        <v>52061.818181818177</v>
      </c>
      <c r="K443" s="60" t="s">
        <v>1058</v>
      </c>
      <c r="L443" s="58">
        <v>103988</v>
      </c>
      <c r="N443" s="95"/>
      <c r="O443" s="95"/>
      <c r="P443" s="97">
        <f t="shared" si="85"/>
        <v>5</v>
      </c>
      <c r="Q443" s="112">
        <f t="shared" si="81"/>
        <v>43195.015384615384</v>
      </c>
      <c r="R443" s="112">
        <f t="shared" si="77"/>
        <v>23997.23076923077</v>
      </c>
      <c r="S443" s="112">
        <f t="shared" si="78"/>
        <v>23997.23076923077</v>
      </c>
      <c r="T443" s="95"/>
      <c r="U443" s="95"/>
      <c r="V443" s="95"/>
      <c r="W443" s="95"/>
      <c r="X443" s="95"/>
      <c r="Y443" s="95"/>
      <c r="Z443" s="95"/>
      <c r="AA443" s="95"/>
      <c r="AB443" s="95"/>
      <c r="AC443" s="95">
        <v>1</v>
      </c>
      <c r="AD443" s="95"/>
      <c r="AE443" s="95"/>
      <c r="AF443" s="95"/>
      <c r="AG443" s="95"/>
      <c r="AH443" s="95"/>
      <c r="AI443" s="95"/>
      <c r="AJ443" s="95"/>
      <c r="AK443" s="95"/>
      <c r="AL443" s="95"/>
      <c r="AM443" s="95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95"/>
      <c r="AY443" s="95"/>
      <c r="AZ443" s="95"/>
      <c r="BA443" s="95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95"/>
      <c r="BM443" s="95"/>
      <c r="BN443" s="95"/>
      <c r="BO443" s="95"/>
    </row>
    <row r="444" spans="1:67" ht="25.5" x14ac:dyDescent="0.2">
      <c r="A444" s="52" t="s">
        <v>1069</v>
      </c>
      <c r="B444" s="53" t="s">
        <v>1070</v>
      </c>
      <c r="C444" s="59" t="s">
        <v>1071</v>
      </c>
      <c r="D444" s="55">
        <v>260</v>
      </c>
      <c r="E444" s="56">
        <v>12</v>
      </c>
      <c r="F444" s="57">
        <v>5.4</v>
      </c>
      <c r="G444" s="55">
        <v>6</v>
      </c>
      <c r="H444" s="55">
        <v>6</v>
      </c>
      <c r="I444" s="52" t="s">
        <v>16</v>
      </c>
      <c r="J444" s="90">
        <f t="shared" si="75"/>
        <v>62474.181818181816</v>
      </c>
      <c r="K444" s="60" t="s">
        <v>1058</v>
      </c>
      <c r="L444" s="58">
        <v>112816</v>
      </c>
      <c r="N444" s="95"/>
      <c r="O444" s="95"/>
      <c r="P444" s="97">
        <f t="shared" si="85"/>
        <v>6</v>
      </c>
      <c r="Q444" s="112">
        <f t="shared" si="81"/>
        <v>46862.030769230769</v>
      </c>
      <c r="R444" s="112">
        <f t="shared" si="77"/>
        <v>23431.015384615388</v>
      </c>
      <c r="S444" s="112">
        <f t="shared" si="78"/>
        <v>26034.461538461539</v>
      </c>
      <c r="T444" s="95"/>
      <c r="U444" s="95"/>
      <c r="V444" s="95"/>
      <c r="W444" s="95"/>
      <c r="X444" s="95"/>
      <c r="Y444" s="95"/>
      <c r="Z444" s="95"/>
      <c r="AA444" s="95"/>
      <c r="AB444" s="95"/>
      <c r="AC444" s="95">
        <v>1</v>
      </c>
      <c r="AD444" s="95"/>
      <c r="AE444" s="95"/>
      <c r="AF444" s="95"/>
      <c r="AG444" s="95"/>
      <c r="AH444" s="95"/>
      <c r="AI444" s="95"/>
      <c r="AJ444" s="95"/>
      <c r="AK444" s="95"/>
      <c r="AL444" s="95"/>
      <c r="AM444" s="95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95"/>
      <c r="AY444" s="95"/>
      <c r="AZ444" s="95"/>
      <c r="BA444" s="95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95"/>
      <c r="BM444" s="95"/>
      <c r="BN444" s="95"/>
      <c r="BO444" s="95"/>
    </row>
    <row r="445" spans="1:67" ht="25.5" x14ac:dyDescent="0.2">
      <c r="A445" s="52" t="s">
        <v>1072</v>
      </c>
      <c r="B445" s="53" t="s">
        <v>1073</v>
      </c>
      <c r="C445" s="59" t="s">
        <v>1074</v>
      </c>
      <c r="D445" s="55">
        <v>260</v>
      </c>
      <c r="E445" s="56">
        <v>12</v>
      </c>
      <c r="F445" s="57">
        <v>5.4</v>
      </c>
      <c r="G445" s="55">
        <v>6</v>
      </c>
      <c r="H445" s="55">
        <v>10</v>
      </c>
      <c r="I445" s="52" t="s">
        <v>16</v>
      </c>
      <c r="J445" s="90">
        <f t="shared" si="75"/>
        <v>104123.63636363635</v>
      </c>
      <c r="K445" s="60" t="s">
        <v>2445</v>
      </c>
      <c r="L445" s="58">
        <v>144918</v>
      </c>
      <c r="N445" s="95"/>
      <c r="O445" s="95"/>
      <c r="P445" s="97">
        <f t="shared" si="85"/>
        <v>10</v>
      </c>
      <c r="Q445" s="112">
        <f t="shared" si="81"/>
        <v>60196.707692307689</v>
      </c>
      <c r="R445" s="112">
        <f t="shared" si="77"/>
        <v>30098.353846153848</v>
      </c>
      <c r="S445" s="112">
        <f t="shared" si="78"/>
        <v>33442.615384615383</v>
      </c>
      <c r="T445" s="95"/>
      <c r="U445" s="95"/>
      <c r="V445" s="95"/>
      <c r="W445" s="95"/>
      <c r="X445" s="95"/>
      <c r="Y445" s="95"/>
      <c r="Z445" s="95"/>
      <c r="AA445" s="95"/>
      <c r="AB445" s="95"/>
      <c r="AC445" s="95">
        <v>1</v>
      </c>
      <c r="AD445" s="95"/>
      <c r="AE445" s="95"/>
      <c r="AF445" s="95"/>
      <c r="AG445" s="95"/>
      <c r="AH445" s="95">
        <v>1</v>
      </c>
      <c r="AI445" s="95"/>
      <c r="AJ445" s="95"/>
      <c r="AK445" s="95"/>
      <c r="AL445" s="95"/>
      <c r="AM445" s="95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95"/>
      <c r="AY445" s="95"/>
      <c r="AZ445" s="95"/>
      <c r="BA445" s="95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95"/>
      <c r="BM445" s="95"/>
      <c r="BN445" s="95"/>
      <c r="BO445" s="95"/>
    </row>
    <row r="446" spans="1:67" ht="25.5" x14ac:dyDescent="0.2">
      <c r="A446" s="52" t="s">
        <v>1075</v>
      </c>
      <c r="B446" s="53" t="s">
        <v>1076</v>
      </c>
      <c r="C446" s="59" t="s">
        <v>73</v>
      </c>
      <c r="D446" s="55">
        <v>260</v>
      </c>
      <c r="E446" s="56">
        <v>11</v>
      </c>
      <c r="F446" s="57">
        <v>4.5999999999999996</v>
      </c>
      <c r="G446" s="55">
        <v>6</v>
      </c>
      <c r="H446" s="55">
        <v>14</v>
      </c>
      <c r="I446" s="52" t="s">
        <v>16</v>
      </c>
      <c r="J446" s="90">
        <f t="shared" si="75"/>
        <v>145773.09090909091</v>
      </c>
      <c r="K446" s="60" t="s">
        <v>2445</v>
      </c>
      <c r="L446" s="58">
        <v>207403</v>
      </c>
      <c r="N446" s="95"/>
      <c r="O446" s="95"/>
      <c r="P446" s="97">
        <f t="shared" si="85"/>
        <v>14</v>
      </c>
      <c r="Q446" s="112">
        <f t="shared" si="81"/>
        <v>78972.680769230763</v>
      </c>
      <c r="R446" s="112">
        <f t="shared" si="77"/>
        <v>36694.376923076925</v>
      </c>
      <c r="S446" s="112">
        <f t="shared" si="78"/>
        <v>47862.230769230766</v>
      </c>
      <c r="T446" s="95"/>
      <c r="U446" s="95"/>
      <c r="V446" s="95"/>
      <c r="W446" s="95"/>
      <c r="X446" s="95"/>
      <c r="Y446" s="95"/>
      <c r="Z446" s="95"/>
      <c r="AA446" s="95"/>
      <c r="AB446" s="95"/>
      <c r="AC446" s="95">
        <v>1</v>
      </c>
      <c r="AD446" s="95"/>
      <c r="AE446" s="95"/>
      <c r="AF446" s="95"/>
      <c r="AG446" s="95"/>
      <c r="AH446" s="95">
        <v>1</v>
      </c>
      <c r="AI446" s="95"/>
      <c r="AJ446" s="95"/>
      <c r="AK446" s="95"/>
      <c r="AL446" s="95"/>
      <c r="AM446" s="95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95"/>
      <c r="AY446" s="95"/>
      <c r="AZ446" s="95"/>
      <c r="BA446" s="95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95"/>
      <c r="BM446" s="95"/>
      <c r="BN446" s="95"/>
      <c r="BO446" s="95"/>
    </row>
    <row r="447" spans="1:67" s="40" customFormat="1" ht="25.5" x14ac:dyDescent="0.2">
      <c r="A447" s="60" t="s">
        <v>1077</v>
      </c>
      <c r="B447" s="61" t="s">
        <v>1078</v>
      </c>
      <c r="C447" s="62" t="s">
        <v>1079</v>
      </c>
      <c r="D447" s="63">
        <v>260</v>
      </c>
      <c r="E447" s="64">
        <v>11</v>
      </c>
      <c r="F447" s="65">
        <v>4.5999999999999996</v>
      </c>
      <c r="G447" s="63">
        <v>6</v>
      </c>
      <c r="H447" s="63">
        <v>19</v>
      </c>
      <c r="I447" s="60" t="s">
        <v>16</v>
      </c>
      <c r="J447" s="90">
        <f t="shared" si="75"/>
        <v>197834.90909090909</v>
      </c>
      <c r="K447" s="60" t="s">
        <v>2445</v>
      </c>
      <c r="L447" s="66">
        <v>278115</v>
      </c>
      <c r="M447" s="40" t="s">
        <v>2444</v>
      </c>
      <c r="N447" s="98"/>
      <c r="O447" s="98"/>
      <c r="P447" s="97">
        <f t="shared" si="85"/>
        <v>19</v>
      </c>
      <c r="Q447" s="112">
        <f t="shared" si="81"/>
        <v>105897.63461538461</v>
      </c>
      <c r="R447" s="112">
        <f t="shared" si="77"/>
        <v>49204.961538461539</v>
      </c>
      <c r="S447" s="112">
        <f t="shared" si="78"/>
        <v>64180.384615384617</v>
      </c>
      <c r="T447" s="98"/>
      <c r="U447" s="98"/>
      <c r="V447" s="98"/>
      <c r="W447" s="98"/>
      <c r="X447" s="98"/>
      <c r="Y447" s="98"/>
      <c r="Z447" s="98"/>
      <c r="AA447" s="98"/>
      <c r="AB447" s="98"/>
      <c r="AC447" s="98">
        <v>1</v>
      </c>
      <c r="AD447" s="98"/>
      <c r="AE447" s="98"/>
      <c r="AF447" s="98"/>
      <c r="AG447" s="98"/>
      <c r="AH447" s="98">
        <v>1</v>
      </c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98"/>
      <c r="AY447" s="98"/>
      <c r="AZ447" s="98"/>
      <c r="BA447" s="98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98"/>
      <c r="BM447" s="98"/>
      <c r="BN447" s="98"/>
      <c r="BO447" s="98"/>
    </row>
    <row r="448" spans="1:67" ht="25.5" x14ac:dyDescent="0.2">
      <c r="A448" s="52" t="s">
        <v>1080</v>
      </c>
      <c r="B448" s="53" t="s">
        <v>1081</v>
      </c>
      <c r="C448" s="59" t="s">
        <v>831</v>
      </c>
      <c r="D448" s="55">
        <v>260</v>
      </c>
      <c r="E448" s="56">
        <v>11</v>
      </c>
      <c r="F448" s="57">
        <v>4.5999999999999996</v>
      </c>
      <c r="G448" s="55">
        <v>6</v>
      </c>
      <c r="H448" s="55">
        <v>23</v>
      </c>
      <c r="I448" s="52" t="s">
        <v>16</v>
      </c>
      <c r="J448" s="90">
        <f t="shared" si="75"/>
        <v>239484.36363636362</v>
      </c>
      <c r="K448" s="50" t="s">
        <v>2515</v>
      </c>
      <c r="L448" s="58">
        <v>364360</v>
      </c>
      <c r="N448" s="95"/>
      <c r="O448" s="95"/>
      <c r="P448" s="97">
        <f t="shared" si="85"/>
        <v>23</v>
      </c>
      <c r="Q448" s="112">
        <f t="shared" si="81"/>
        <v>138737.07692307694</v>
      </c>
      <c r="R448" s="112">
        <f t="shared" si="77"/>
        <v>64463.692307692305</v>
      </c>
      <c r="S448" s="112">
        <f t="shared" si="78"/>
        <v>84083.076923076922</v>
      </c>
      <c r="T448" s="95"/>
      <c r="U448" s="95"/>
      <c r="V448" s="95"/>
      <c r="W448" s="95"/>
      <c r="X448" s="95"/>
      <c r="Y448" s="95"/>
      <c r="Z448" s="95"/>
      <c r="AA448" s="95"/>
      <c r="AB448" s="95"/>
      <c r="AC448" s="95">
        <v>1</v>
      </c>
      <c r="AD448" s="95"/>
      <c r="AE448" s="95"/>
      <c r="AF448" s="95"/>
      <c r="AG448" s="95"/>
      <c r="AH448" s="95">
        <v>1</v>
      </c>
      <c r="AI448" s="95"/>
      <c r="AJ448" s="95"/>
      <c r="AK448" s="95"/>
      <c r="AL448" s="95"/>
      <c r="AM448" s="95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95"/>
      <c r="AY448" s="95"/>
      <c r="AZ448" s="95"/>
      <c r="BA448" s="95"/>
      <c r="BB448" s="95"/>
      <c r="BC448" s="95">
        <v>1</v>
      </c>
      <c r="BD448" s="95"/>
      <c r="BE448" s="95"/>
      <c r="BF448" s="95"/>
      <c r="BG448" s="95"/>
      <c r="BH448" s="95"/>
      <c r="BI448" s="95"/>
      <c r="BJ448" s="95"/>
      <c r="BK448" s="95"/>
      <c r="BL448" s="95"/>
      <c r="BM448" s="95"/>
      <c r="BN448" s="95"/>
      <c r="BO448" s="95"/>
    </row>
    <row r="449" spans="1:67" ht="38.25" hidden="1" x14ac:dyDescent="0.2">
      <c r="A449" s="50"/>
      <c r="B449" s="49" t="s">
        <v>1082</v>
      </c>
      <c r="C449" s="47" t="s">
        <v>1083</v>
      </c>
      <c r="D449" s="50"/>
      <c r="E449" s="50"/>
      <c r="F449" s="50"/>
      <c r="G449" s="50"/>
      <c r="H449" s="50"/>
      <c r="I449" s="50"/>
      <c r="J449" s="90">
        <f t="shared" si="75"/>
        <v>0</v>
      </c>
      <c r="K449" s="50"/>
      <c r="L449" s="51"/>
      <c r="N449" s="95"/>
      <c r="O449" s="95"/>
      <c r="P449" s="95"/>
      <c r="Q449" s="112" t="str">
        <f t="shared" si="81"/>
        <v/>
      </c>
      <c r="R449" s="112" t="str">
        <f t="shared" si="77"/>
        <v/>
      </c>
      <c r="S449" s="112" t="str">
        <f t="shared" si="78"/>
        <v/>
      </c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95"/>
      <c r="AK449" s="95"/>
      <c r="AL449" s="95"/>
      <c r="AM449" s="95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95"/>
      <c r="AY449" s="95"/>
      <c r="AZ449" s="95"/>
      <c r="BA449" s="95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95"/>
      <c r="BM449" s="95"/>
      <c r="BN449" s="95"/>
      <c r="BO449" s="95"/>
    </row>
    <row r="450" spans="1:67" ht="51" x14ac:dyDescent="0.2">
      <c r="A450" s="67" t="s">
        <v>1084</v>
      </c>
      <c r="B450" s="68" t="s">
        <v>1085</v>
      </c>
      <c r="C450" s="69" t="s">
        <v>73</v>
      </c>
      <c r="D450" s="70">
        <v>260</v>
      </c>
      <c r="E450" s="71">
        <v>9.5</v>
      </c>
      <c r="F450" s="72">
        <v>5.2</v>
      </c>
      <c r="G450" s="70">
        <v>6</v>
      </c>
      <c r="H450" s="70">
        <v>68</v>
      </c>
      <c r="I450" s="67" t="s">
        <v>16</v>
      </c>
      <c r="J450" s="90">
        <f t="shared" si="75"/>
        <v>708040.72727272729</v>
      </c>
      <c r="K450" s="50" t="s">
        <v>2516</v>
      </c>
      <c r="L450" s="73">
        <v>258000</v>
      </c>
      <c r="N450" s="95"/>
      <c r="O450" s="95"/>
      <c r="P450" s="97">
        <f t="shared" ref="P450:P455" si="86">H450</f>
        <v>68</v>
      </c>
      <c r="Q450" s="112">
        <f t="shared" si="81"/>
        <v>84842.307692307688</v>
      </c>
      <c r="R450" s="112">
        <f t="shared" si="77"/>
        <v>51600.000000000007</v>
      </c>
      <c r="S450" s="112">
        <f t="shared" si="78"/>
        <v>59538.461538461539</v>
      </c>
      <c r="T450" s="95"/>
      <c r="U450" s="95"/>
      <c r="V450" s="95"/>
      <c r="W450" s="95"/>
      <c r="X450" s="95"/>
      <c r="Y450" s="95"/>
      <c r="Z450" s="95"/>
      <c r="AA450" s="95"/>
      <c r="AB450" s="95"/>
      <c r="AC450" s="95">
        <v>1</v>
      </c>
      <c r="AD450" s="95"/>
      <c r="AE450" s="95"/>
      <c r="AF450" s="95"/>
      <c r="AG450" s="95"/>
      <c r="AH450" s="95" t="s">
        <v>2668</v>
      </c>
      <c r="AI450" s="95">
        <v>1</v>
      </c>
      <c r="AJ450" s="95"/>
      <c r="AK450" s="95"/>
      <c r="AL450" s="95"/>
      <c r="AM450" s="95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95"/>
      <c r="AY450" s="95"/>
      <c r="AZ450" s="95"/>
      <c r="BA450" s="95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95"/>
      <c r="BM450" s="95"/>
      <c r="BN450" s="95"/>
      <c r="BO450" s="95"/>
    </row>
    <row r="451" spans="1:67" ht="51" x14ac:dyDescent="0.2">
      <c r="A451" s="67" t="s">
        <v>1086</v>
      </c>
      <c r="B451" s="68" t="s">
        <v>1087</v>
      </c>
      <c r="C451" s="69" t="s">
        <v>831</v>
      </c>
      <c r="D451" s="70">
        <v>260</v>
      </c>
      <c r="E451" s="71">
        <v>9.5</v>
      </c>
      <c r="F451" s="72">
        <v>5</v>
      </c>
      <c r="G451" s="70">
        <v>6</v>
      </c>
      <c r="H451" s="70">
        <v>95</v>
      </c>
      <c r="I451" s="67" t="s">
        <v>16</v>
      </c>
      <c r="J451" s="90">
        <f t="shared" si="75"/>
        <v>989174.54545454541</v>
      </c>
      <c r="K451" s="52" t="s">
        <v>1088</v>
      </c>
      <c r="L451" s="73">
        <v>612500</v>
      </c>
      <c r="N451" s="95"/>
      <c r="O451" s="95"/>
      <c r="P451" s="97">
        <f t="shared" si="86"/>
        <v>95</v>
      </c>
      <c r="Q451" s="112">
        <f t="shared" si="81"/>
        <v>201418.26923076922</v>
      </c>
      <c r="R451" s="112">
        <f t="shared" si="77"/>
        <v>117788.46153846153</v>
      </c>
      <c r="S451" s="112">
        <f t="shared" si="78"/>
        <v>141346.15384615384</v>
      </c>
      <c r="T451" s="95"/>
      <c r="U451" s="95"/>
      <c r="V451" s="95"/>
      <c r="W451" s="95"/>
      <c r="X451" s="95"/>
      <c r="Y451" s="95"/>
      <c r="Z451" s="95"/>
      <c r="AA451" s="95"/>
      <c r="AB451" s="95"/>
      <c r="AC451" s="95"/>
      <c r="AD451" s="95">
        <v>1</v>
      </c>
      <c r="AE451" s="95">
        <v>1</v>
      </c>
      <c r="AF451" s="95"/>
      <c r="AG451" s="95"/>
      <c r="AH451" s="95" t="s">
        <v>2663</v>
      </c>
      <c r="AI451" s="95" t="s">
        <v>2663</v>
      </c>
      <c r="AJ451" s="95"/>
      <c r="AK451" s="95"/>
      <c r="AL451" s="95"/>
      <c r="AM451" s="95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95"/>
      <c r="AY451" s="95"/>
      <c r="AZ451" s="95"/>
      <c r="BA451" s="95"/>
      <c r="BB451" s="95"/>
      <c r="BC451" s="95">
        <v>1</v>
      </c>
      <c r="BD451" s="95"/>
      <c r="BE451" s="95"/>
      <c r="BF451" s="95"/>
      <c r="BG451" s="95"/>
      <c r="BH451" s="95"/>
      <c r="BI451" s="95"/>
      <c r="BJ451" s="95"/>
      <c r="BK451" s="95"/>
      <c r="BL451" s="95"/>
      <c r="BM451" s="95"/>
      <c r="BN451" s="95"/>
      <c r="BO451" s="95"/>
    </row>
    <row r="452" spans="1:67" ht="51" x14ac:dyDescent="0.2">
      <c r="A452" s="67" t="s">
        <v>1089</v>
      </c>
      <c r="B452" s="68" t="s">
        <v>1090</v>
      </c>
      <c r="C452" s="69" t="s">
        <v>1091</v>
      </c>
      <c r="D452" s="70">
        <v>260</v>
      </c>
      <c r="E452" s="71">
        <v>9.5</v>
      </c>
      <c r="F452" s="72">
        <v>5</v>
      </c>
      <c r="G452" s="70">
        <v>6</v>
      </c>
      <c r="H452" s="70">
        <v>148</v>
      </c>
      <c r="I452" s="67" t="s">
        <v>16</v>
      </c>
      <c r="J452" s="90">
        <f t="shared" si="75"/>
        <v>1541029.8181818181</v>
      </c>
      <c r="K452" s="52" t="s">
        <v>1088</v>
      </c>
      <c r="L452" s="73">
        <v>787238</v>
      </c>
      <c r="N452" s="95"/>
      <c r="O452" s="95"/>
      <c r="P452" s="97">
        <f t="shared" si="86"/>
        <v>148</v>
      </c>
      <c r="Q452" s="112">
        <f t="shared" si="81"/>
        <v>258880.18846153846</v>
      </c>
      <c r="R452" s="112">
        <f t="shared" si="77"/>
        <v>151391.92307692306</v>
      </c>
      <c r="S452" s="112">
        <f t="shared" si="78"/>
        <v>181670.30769230769</v>
      </c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>
        <v>1</v>
      </c>
      <c r="AE452" s="95">
        <v>1</v>
      </c>
      <c r="AF452" s="95"/>
      <c r="AG452" s="95"/>
      <c r="AH452" s="95" t="s">
        <v>2663</v>
      </c>
      <c r="AI452" s="95" t="s">
        <v>2663</v>
      </c>
      <c r="AJ452" s="95"/>
      <c r="AK452" s="95"/>
      <c r="AL452" s="95"/>
      <c r="AM452" s="95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95"/>
      <c r="AY452" s="95"/>
      <c r="AZ452" s="95"/>
      <c r="BA452" s="95"/>
      <c r="BB452" s="95"/>
      <c r="BC452" s="95">
        <v>1</v>
      </c>
      <c r="BD452" s="95"/>
      <c r="BE452" s="95"/>
      <c r="BF452" s="95"/>
      <c r="BG452" s="95"/>
      <c r="BH452" s="95"/>
      <c r="BI452" s="95"/>
      <c r="BJ452" s="95"/>
      <c r="BK452" s="95"/>
      <c r="BL452" s="95"/>
      <c r="BM452" s="95"/>
      <c r="BN452" s="95"/>
      <c r="BO452" s="95"/>
    </row>
    <row r="453" spans="1:67" ht="51" x14ac:dyDescent="0.2">
      <c r="A453" s="67" t="s">
        <v>1092</v>
      </c>
      <c r="B453" s="68" t="s">
        <v>1093</v>
      </c>
      <c r="C453" s="69" t="s">
        <v>843</v>
      </c>
      <c r="D453" s="70">
        <v>260</v>
      </c>
      <c r="E453" s="71">
        <v>9.5</v>
      </c>
      <c r="F453" s="72">
        <v>5</v>
      </c>
      <c r="G453" s="70">
        <v>6</v>
      </c>
      <c r="H453" s="70">
        <v>202</v>
      </c>
      <c r="I453" s="67" t="s">
        <v>16</v>
      </c>
      <c r="J453" s="90">
        <f t="shared" si="75"/>
        <v>2103297.4545454546</v>
      </c>
      <c r="K453" s="52" t="s">
        <v>1088</v>
      </c>
      <c r="L453" s="73">
        <v>887000</v>
      </c>
      <c r="N453" s="95"/>
      <c r="O453" s="95"/>
      <c r="P453" s="97">
        <f t="shared" si="86"/>
        <v>202</v>
      </c>
      <c r="Q453" s="112">
        <f t="shared" si="81"/>
        <v>291686.53846153844</v>
      </c>
      <c r="R453" s="112">
        <f t="shared" si="77"/>
        <v>170576.92307692306</v>
      </c>
      <c r="S453" s="112">
        <f t="shared" si="78"/>
        <v>204692.30769230769</v>
      </c>
      <c r="T453" s="95"/>
      <c r="U453" s="95"/>
      <c r="V453" s="95"/>
      <c r="W453" s="95"/>
      <c r="X453" s="95"/>
      <c r="Y453" s="95"/>
      <c r="Z453" s="95"/>
      <c r="AA453" s="95"/>
      <c r="AB453" s="95"/>
      <c r="AC453" s="95"/>
      <c r="AD453" s="95">
        <v>1</v>
      </c>
      <c r="AE453" s="95">
        <v>1</v>
      </c>
      <c r="AF453" s="95"/>
      <c r="AG453" s="95"/>
      <c r="AH453" s="95" t="s">
        <v>2663</v>
      </c>
      <c r="AI453" s="95" t="s">
        <v>2663</v>
      </c>
      <c r="AJ453" s="95"/>
      <c r="AK453" s="95"/>
      <c r="AL453" s="95"/>
      <c r="AM453" s="95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95"/>
      <c r="AY453" s="95"/>
      <c r="AZ453" s="95"/>
      <c r="BA453" s="95"/>
      <c r="BB453" s="95"/>
      <c r="BC453" s="95">
        <v>1</v>
      </c>
      <c r="BD453" s="95"/>
      <c r="BE453" s="95"/>
      <c r="BF453" s="95"/>
      <c r="BG453" s="95"/>
      <c r="BH453" s="95"/>
      <c r="BI453" s="95"/>
      <c r="BJ453" s="95"/>
      <c r="BK453" s="95"/>
      <c r="BL453" s="95"/>
      <c r="BM453" s="95"/>
      <c r="BN453" s="95"/>
      <c r="BO453" s="95"/>
    </row>
    <row r="454" spans="1:67" ht="63.75" x14ac:dyDescent="0.2">
      <c r="A454" s="67" t="s">
        <v>1094</v>
      </c>
      <c r="B454" s="68" t="s">
        <v>1095</v>
      </c>
      <c r="C454" s="69" t="s">
        <v>1096</v>
      </c>
      <c r="D454" s="70">
        <v>260</v>
      </c>
      <c r="E454" s="71">
        <v>9.5</v>
      </c>
      <c r="F454" s="72">
        <v>4.2</v>
      </c>
      <c r="G454" s="70">
        <v>6</v>
      </c>
      <c r="H454" s="70">
        <v>315</v>
      </c>
      <c r="I454" s="67" t="s">
        <v>16</v>
      </c>
      <c r="J454" s="90">
        <f t="shared" si="75"/>
        <v>3279894.5454545454</v>
      </c>
      <c r="K454" s="50" t="s">
        <v>2517</v>
      </c>
      <c r="L454" s="73">
        <v>1318800</v>
      </c>
      <c r="N454" s="95"/>
      <c r="O454" s="95"/>
      <c r="P454" s="97">
        <f t="shared" si="86"/>
        <v>315</v>
      </c>
      <c r="Q454" s="112">
        <f t="shared" si="81"/>
        <v>433682.30769230769</v>
      </c>
      <c r="R454" s="112">
        <f t="shared" si="77"/>
        <v>213036.92307692306</v>
      </c>
      <c r="S454" s="112">
        <f t="shared" si="78"/>
        <v>304338.46153846156</v>
      </c>
      <c r="T454" s="95"/>
      <c r="U454" s="95"/>
      <c r="V454" s="95"/>
      <c r="W454" s="95"/>
      <c r="X454" s="95"/>
      <c r="Y454" s="95"/>
      <c r="Z454" s="95"/>
      <c r="AA454" s="95"/>
      <c r="AB454" s="95"/>
      <c r="AC454" s="95"/>
      <c r="AD454" s="95">
        <v>1</v>
      </c>
      <c r="AE454" s="95"/>
      <c r="AF454" s="95">
        <v>1</v>
      </c>
      <c r="AG454" s="95"/>
      <c r="AH454" s="95">
        <v>1</v>
      </c>
      <c r="AI454" s="95" t="s">
        <v>2669</v>
      </c>
      <c r="AJ454" s="95">
        <v>1</v>
      </c>
      <c r="AK454" s="95"/>
      <c r="AL454" s="95"/>
      <c r="AM454" s="95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95"/>
      <c r="AY454" s="95"/>
      <c r="AZ454" s="95"/>
      <c r="BA454" s="95"/>
      <c r="BB454" s="95"/>
      <c r="BC454" s="95"/>
      <c r="BD454" s="95">
        <v>1</v>
      </c>
      <c r="BE454" s="95"/>
      <c r="BF454" s="95"/>
      <c r="BG454" s="95"/>
      <c r="BH454" s="95"/>
      <c r="BI454" s="95"/>
      <c r="BJ454" s="95"/>
      <c r="BK454" s="95"/>
      <c r="BL454" s="95"/>
      <c r="BM454" s="95"/>
      <c r="BN454" s="95"/>
      <c r="BO454" s="95"/>
    </row>
    <row r="455" spans="1:67" ht="51" x14ac:dyDescent="0.2">
      <c r="A455" s="67" t="s">
        <v>1097</v>
      </c>
      <c r="B455" s="68" t="s">
        <v>1098</v>
      </c>
      <c r="C455" s="69" t="s">
        <v>1099</v>
      </c>
      <c r="D455" s="70">
        <v>270</v>
      </c>
      <c r="E455" s="71">
        <v>9.5</v>
      </c>
      <c r="F455" s="72">
        <v>3.8</v>
      </c>
      <c r="G455" s="70">
        <v>6</v>
      </c>
      <c r="H455" s="70">
        <v>714</v>
      </c>
      <c r="I455" s="67" t="s">
        <v>16</v>
      </c>
      <c r="J455" s="90">
        <f t="shared" si="75"/>
        <v>7434427.6363636358</v>
      </c>
      <c r="K455" s="50" t="s">
        <v>2518</v>
      </c>
      <c r="L455" s="73">
        <v>9851500</v>
      </c>
      <c r="N455" s="95"/>
      <c r="O455" s="95"/>
      <c r="P455" s="97">
        <f t="shared" si="86"/>
        <v>714</v>
      </c>
      <c r="Q455" s="112">
        <f t="shared" si="81"/>
        <v>3119641.6666666665</v>
      </c>
      <c r="R455" s="112">
        <f t="shared" si="77"/>
        <v>1386507.4074074074</v>
      </c>
      <c r="S455" s="112">
        <f t="shared" si="78"/>
        <v>2189222.222222222</v>
      </c>
      <c r="T455" s="95"/>
      <c r="U455" s="95"/>
      <c r="V455" s="95"/>
      <c r="W455" s="95"/>
      <c r="X455" s="95"/>
      <c r="Y455" s="95"/>
      <c r="Z455" s="95"/>
      <c r="AA455" s="95"/>
      <c r="AB455" s="95"/>
      <c r="AC455" s="95"/>
      <c r="AD455" s="95">
        <v>1</v>
      </c>
      <c r="AE455" s="95"/>
      <c r="AF455" s="95">
        <v>1</v>
      </c>
      <c r="AG455" s="95"/>
      <c r="AH455" s="95">
        <v>1</v>
      </c>
      <c r="AI455" s="95" t="s">
        <v>2669</v>
      </c>
      <c r="AJ455" s="95">
        <v>1</v>
      </c>
      <c r="AK455" s="95"/>
      <c r="AL455" s="95"/>
      <c r="AM455" s="95"/>
      <c r="AN455" s="95"/>
      <c r="AO455" s="95"/>
      <c r="AP455" s="95"/>
      <c r="AQ455" s="95"/>
      <c r="AR455" s="95">
        <v>1</v>
      </c>
      <c r="AS455" s="95"/>
      <c r="AT455" s="95"/>
      <c r="AU455" s="95"/>
      <c r="AV455" s="95"/>
      <c r="AW455" s="95"/>
      <c r="AX455" s="95"/>
      <c r="AY455" s="95"/>
      <c r="AZ455" s="95"/>
      <c r="BA455" s="95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95"/>
      <c r="BM455" s="95"/>
      <c r="BN455" s="95"/>
      <c r="BO455" s="95"/>
    </row>
    <row r="456" spans="1:67" ht="25.5" hidden="1" x14ac:dyDescent="0.2">
      <c r="A456" s="50"/>
      <c r="B456" s="49" t="s">
        <v>1100</v>
      </c>
      <c r="C456" s="47" t="s">
        <v>1101</v>
      </c>
      <c r="D456" s="50"/>
      <c r="E456" s="50"/>
      <c r="F456" s="50"/>
      <c r="G456" s="50"/>
      <c r="H456" s="50"/>
      <c r="I456" s="50"/>
      <c r="J456" s="90">
        <f t="shared" si="75"/>
        <v>0</v>
      </c>
      <c r="K456" s="50"/>
      <c r="L456" s="51"/>
      <c r="N456" s="95"/>
      <c r="O456" s="95"/>
      <c r="P456" s="95"/>
      <c r="Q456" s="112" t="str">
        <f t="shared" si="81"/>
        <v/>
      </c>
      <c r="R456" s="112" t="str">
        <f t="shared" si="77"/>
        <v/>
      </c>
      <c r="S456" s="112" t="str">
        <f t="shared" si="78"/>
        <v/>
      </c>
      <c r="T456" s="95"/>
      <c r="U456" s="95"/>
      <c r="V456" s="95"/>
      <c r="W456" s="95"/>
      <c r="X456" s="95"/>
      <c r="Y456" s="95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95"/>
      <c r="AK456" s="95"/>
      <c r="AL456" s="95"/>
      <c r="AM456" s="95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95"/>
      <c r="AY456" s="95"/>
      <c r="AZ456" s="95"/>
      <c r="BA456" s="95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95"/>
      <c r="BM456" s="95"/>
      <c r="BN456" s="95"/>
      <c r="BO456" s="95"/>
    </row>
    <row r="457" spans="1:67" ht="89.25" x14ac:dyDescent="0.2">
      <c r="A457" s="67" t="s">
        <v>1102</v>
      </c>
      <c r="B457" s="68" t="s">
        <v>1103</v>
      </c>
      <c r="C457" s="69" t="s">
        <v>1104</v>
      </c>
      <c r="D457" s="70">
        <v>290</v>
      </c>
      <c r="E457" s="71">
        <v>7</v>
      </c>
      <c r="F457" s="72">
        <v>5.0999999999999996</v>
      </c>
      <c r="G457" s="70">
        <v>6</v>
      </c>
      <c r="H457" s="70">
        <v>520</v>
      </c>
      <c r="I457" s="67" t="s">
        <v>16</v>
      </c>
      <c r="J457" s="90">
        <f t="shared" si="75"/>
        <v>5414429.0909090908</v>
      </c>
      <c r="K457" s="50" t="s">
        <v>2519</v>
      </c>
      <c r="L457" s="73">
        <v>11237300</v>
      </c>
      <c r="N457" s="95"/>
      <c r="O457" s="95"/>
      <c r="P457" s="97">
        <f>H457</f>
        <v>520</v>
      </c>
      <c r="Q457" s="112">
        <f t="shared" si="81"/>
        <v>2441206.5517241382</v>
      </c>
      <c r="R457" s="112">
        <f t="shared" si="77"/>
        <v>1976214.8275862068</v>
      </c>
      <c r="S457" s="112">
        <f t="shared" si="78"/>
        <v>2324958.6206896552</v>
      </c>
      <c r="T457" s="95"/>
      <c r="U457" s="95"/>
      <c r="V457" s="95"/>
      <c r="W457" s="95"/>
      <c r="X457" s="95"/>
      <c r="Y457" s="95"/>
      <c r="Z457" s="95"/>
      <c r="AA457" s="95"/>
      <c r="AB457" s="95"/>
      <c r="AC457" s="95"/>
      <c r="AD457" s="95">
        <v>1</v>
      </c>
      <c r="AE457" s="95"/>
      <c r="AF457" s="95">
        <v>1</v>
      </c>
      <c r="AG457" s="95"/>
      <c r="AH457" s="95"/>
      <c r="AI457" s="95" t="s">
        <v>2670</v>
      </c>
      <c r="AJ457" s="95" t="s">
        <v>2663</v>
      </c>
      <c r="AK457" s="95"/>
      <c r="AL457" s="95"/>
      <c r="AM457" s="95"/>
      <c r="AN457" s="95"/>
      <c r="AO457" s="95"/>
      <c r="AP457" s="95">
        <v>1</v>
      </c>
      <c r="AQ457" s="95"/>
      <c r="AR457" s="95"/>
      <c r="AS457" s="95"/>
      <c r="AT457" s="95">
        <v>1</v>
      </c>
      <c r="AU457" s="95"/>
      <c r="AV457" s="95">
        <v>1</v>
      </c>
      <c r="AW457" s="95"/>
      <c r="AX457" s="95">
        <v>1</v>
      </c>
      <c r="AY457" s="95"/>
      <c r="AZ457" s="95">
        <v>1</v>
      </c>
      <c r="BA457" s="95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95"/>
      <c r="BM457" s="95"/>
      <c r="BN457" s="95"/>
      <c r="BO457" s="95"/>
    </row>
    <row r="458" spans="1:67" ht="25.5" hidden="1" x14ac:dyDescent="0.2">
      <c r="A458" s="50"/>
      <c r="B458" s="49" t="s">
        <v>1105</v>
      </c>
      <c r="C458" s="47" t="s">
        <v>1106</v>
      </c>
      <c r="D458" s="50"/>
      <c r="E458" s="50"/>
      <c r="F458" s="50"/>
      <c r="G458" s="50"/>
      <c r="H458" s="50"/>
      <c r="I458" s="50"/>
      <c r="J458" s="90">
        <f t="shared" si="75"/>
        <v>0</v>
      </c>
      <c r="K458" s="50"/>
      <c r="L458" s="51"/>
      <c r="N458" s="95"/>
      <c r="O458" s="95"/>
      <c r="P458" s="95"/>
      <c r="Q458" s="112" t="str">
        <f t="shared" si="81"/>
        <v/>
      </c>
      <c r="R458" s="112" t="str">
        <f t="shared" si="77"/>
        <v/>
      </c>
      <c r="S458" s="112" t="str">
        <f t="shared" si="78"/>
        <v/>
      </c>
      <c r="T458" s="95"/>
      <c r="U458" s="95"/>
      <c r="V458" s="95"/>
      <c r="W458" s="95"/>
      <c r="X458" s="95"/>
      <c r="Y458" s="95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95"/>
      <c r="AK458" s="95"/>
      <c r="AL458" s="95"/>
      <c r="AM458" s="95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95"/>
      <c r="AY458" s="95"/>
      <c r="AZ458" s="95"/>
      <c r="BA458" s="95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95"/>
      <c r="BM458" s="95"/>
      <c r="BN458" s="95"/>
      <c r="BO458" s="95"/>
    </row>
    <row r="459" spans="1:67" ht="89.25" x14ac:dyDescent="0.2">
      <c r="A459" s="67" t="s">
        <v>1107</v>
      </c>
      <c r="B459" s="68" t="s">
        <v>1108</v>
      </c>
      <c r="C459" s="69" t="s">
        <v>1109</v>
      </c>
      <c r="D459" s="70">
        <v>290</v>
      </c>
      <c r="E459" s="71">
        <v>7</v>
      </c>
      <c r="F459" s="72">
        <v>4.5</v>
      </c>
      <c r="G459" s="70">
        <v>6</v>
      </c>
      <c r="H459" s="70">
        <v>1751</v>
      </c>
      <c r="I459" s="67" t="s">
        <v>16</v>
      </c>
      <c r="J459" s="90">
        <f t="shared" si="75"/>
        <v>18232048.727272727</v>
      </c>
      <c r="K459" s="50" t="s">
        <v>2519</v>
      </c>
      <c r="L459" s="73">
        <v>34650000</v>
      </c>
      <c r="N459" s="95"/>
      <c r="O459" s="95"/>
      <c r="P459" s="97">
        <f>H459</f>
        <v>1751</v>
      </c>
      <c r="Q459" s="112">
        <f t="shared" si="81"/>
        <v>7527413.7931034481</v>
      </c>
      <c r="R459" s="112">
        <f t="shared" si="77"/>
        <v>5376724.1379310349</v>
      </c>
      <c r="S459" s="112">
        <f t="shared" si="78"/>
        <v>7168965.5172413792</v>
      </c>
      <c r="T459" s="95"/>
      <c r="U459" s="95"/>
      <c r="V459" s="95"/>
      <c r="W459" s="95"/>
      <c r="X459" s="95"/>
      <c r="Y459" s="95"/>
      <c r="Z459" s="95"/>
      <c r="AA459" s="95"/>
      <c r="AB459" s="95"/>
      <c r="AC459" s="95"/>
      <c r="AD459" s="95">
        <f>AD457</f>
        <v>1</v>
      </c>
      <c r="AE459" s="95"/>
      <c r="AF459" s="95">
        <f>AF457</f>
        <v>1</v>
      </c>
      <c r="AG459" s="95"/>
      <c r="AH459" s="95"/>
      <c r="AI459" s="95" t="str">
        <f>AI457</f>
        <v>3+3</v>
      </c>
      <c r="AJ459" s="95" t="str">
        <f>AJ457</f>
        <v>1+1</v>
      </c>
      <c r="AK459" s="95"/>
      <c r="AL459" s="95"/>
      <c r="AM459" s="95"/>
      <c r="AN459" s="95"/>
      <c r="AO459" s="95"/>
      <c r="AP459" s="95">
        <f>AP457</f>
        <v>1</v>
      </c>
      <c r="AQ459" s="95"/>
      <c r="AR459" s="95"/>
      <c r="AS459" s="95"/>
      <c r="AT459" s="95">
        <f>AT457</f>
        <v>1</v>
      </c>
      <c r="AU459" s="95"/>
      <c r="AV459" s="95">
        <f t="shared" ref="AV459:AZ459" si="87">AV457</f>
        <v>1</v>
      </c>
      <c r="AW459" s="95"/>
      <c r="AX459" s="95">
        <f t="shared" si="87"/>
        <v>1</v>
      </c>
      <c r="AY459" s="95"/>
      <c r="AZ459" s="95">
        <f t="shared" si="87"/>
        <v>1</v>
      </c>
      <c r="BA459" s="95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95"/>
      <c r="BM459" s="95"/>
      <c r="BN459" s="95"/>
      <c r="BO459" s="95"/>
    </row>
    <row r="460" spans="1:67" ht="25.5" hidden="1" x14ac:dyDescent="0.2">
      <c r="A460" s="50"/>
      <c r="B460" s="49" t="s">
        <v>1110</v>
      </c>
      <c r="C460" s="47" t="s">
        <v>1111</v>
      </c>
      <c r="D460" s="50"/>
      <c r="E460" s="50"/>
      <c r="F460" s="50"/>
      <c r="G460" s="50"/>
      <c r="H460" s="50"/>
      <c r="I460" s="50"/>
      <c r="J460" s="90">
        <f t="shared" ref="J460:J523" si="88">IF(SUMPRODUCT($N$6:$P$6,$N$7:$P$7,$N460:$P460),SUMPRODUCT($N$6:$P$6,$N$7:$P$7,$N460:$P460),0)</f>
        <v>0</v>
      </c>
      <c r="K460" s="50"/>
      <c r="L460" s="51"/>
      <c r="N460" s="95"/>
      <c r="O460" s="95"/>
      <c r="P460" s="95"/>
      <c r="Q460" s="112" t="str">
        <f t="shared" si="81"/>
        <v/>
      </c>
      <c r="R460" s="112" t="str">
        <f t="shared" si="77"/>
        <v/>
      </c>
      <c r="S460" s="112" t="str">
        <f t="shared" si="78"/>
        <v/>
      </c>
      <c r="T460" s="95"/>
      <c r="U460" s="95"/>
      <c r="V460" s="95"/>
      <c r="W460" s="95"/>
      <c r="X460" s="95"/>
      <c r="Y460" s="95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95"/>
      <c r="AK460" s="95"/>
      <c r="AL460" s="95"/>
      <c r="AM460" s="95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95"/>
      <c r="AY460" s="95"/>
      <c r="AZ460" s="95"/>
      <c r="BA460" s="95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95"/>
      <c r="BM460" s="95"/>
      <c r="BN460" s="95"/>
      <c r="BO460" s="95"/>
    </row>
    <row r="461" spans="1:67" ht="89.25" x14ac:dyDescent="0.2">
      <c r="A461" s="67" t="s">
        <v>1112</v>
      </c>
      <c r="B461" s="68" t="s">
        <v>1113</v>
      </c>
      <c r="C461" s="69" t="s">
        <v>1114</v>
      </c>
      <c r="D461" s="70">
        <v>290</v>
      </c>
      <c r="E461" s="71">
        <v>9</v>
      </c>
      <c r="F461" s="72">
        <v>4.0999999999999996</v>
      </c>
      <c r="G461" s="70">
        <v>6</v>
      </c>
      <c r="H461" s="70">
        <v>573</v>
      </c>
      <c r="I461" s="67" t="s">
        <v>16</v>
      </c>
      <c r="J461" s="90">
        <f t="shared" si="88"/>
        <v>5966284.3636363633</v>
      </c>
      <c r="K461" s="52" t="s">
        <v>1115</v>
      </c>
      <c r="L461" s="73">
        <v>7685500</v>
      </c>
      <c r="N461" s="95"/>
      <c r="O461" s="95"/>
      <c r="P461" s="97">
        <f t="shared" ref="P461:P463" si="89">H461</f>
        <v>573</v>
      </c>
      <c r="Q461" s="112">
        <f t="shared" si="81"/>
        <v>2146639.6551724137</v>
      </c>
      <c r="R461" s="112">
        <f t="shared" ref="R461:R524" si="90">IF($L461&gt;0,$L461*1000*$F461%/$D461,"")</f>
        <v>1086570.6896551722</v>
      </c>
      <c r="S461" s="112">
        <f t="shared" ref="S461:S524" si="91">IF($L461&gt;0,$L461*1000*$G461%/$D461,"")</f>
        <v>1590103.448275862</v>
      </c>
      <c r="T461" s="95"/>
      <c r="U461" s="95"/>
      <c r="V461" s="95"/>
      <c r="W461" s="95"/>
      <c r="X461" s="95"/>
      <c r="Y461" s="95"/>
      <c r="Z461" s="95"/>
      <c r="AA461" s="95"/>
      <c r="AB461" s="95"/>
      <c r="AC461" s="95"/>
      <c r="AD461" s="95">
        <f>AD459</f>
        <v>1</v>
      </c>
      <c r="AE461" s="95"/>
      <c r="AF461" s="95">
        <f t="shared" ref="AF461:AZ461" si="92">AF459</f>
        <v>1</v>
      </c>
      <c r="AG461" s="95"/>
      <c r="AH461" s="95"/>
      <c r="AI461" s="95" t="str">
        <f t="shared" si="92"/>
        <v>3+3</v>
      </c>
      <c r="AJ461" s="95" t="str">
        <f t="shared" si="92"/>
        <v>1+1</v>
      </c>
      <c r="AK461" s="95">
        <f t="shared" si="92"/>
        <v>0</v>
      </c>
      <c r="AL461" s="95">
        <f t="shared" si="92"/>
        <v>0</v>
      </c>
      <c r="AM461" s="95">
        <f t="shared" si="92"/>
        <v>0</v>
      </c>
      <c r="AN461" s="95">
        <f t="shared" si="92"/>
        <v>0</v>
      </c>
      <c r="AO461" s="95"/>
      <c r="AP461" s="95">
        <f t="shared" si="92"/>
        <v>1</v>
      </c>
      <c r="AQ461" s="95"/>
      <c r="AR461" s="95"/>
      <c r="AS461" s="95"/>
      <c r="AT461" s="95">
        <f t="shared" si="92"/>
        <v>1</v>
      </c>
      <c r="AU461" s="95"/>
      <c r="AV461" s="95">
        <f t="shared" si="92"/>
        <v>1</v>
      </c>
      <c r="AW461" s="95"/>
      <c r="AX461" s="95">
        <f t="shared" si="92"/>
        <v>1</v>
      </c>
      <c r="AY461" s="95"/>
      <c r="AZ461" s="95">
        <f t="shared" si="92"/>
        <v>1</v>
      </c>
      <c r="BA461" s="95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95"/>
      <c r="BM461" s="95"/>
      <c r="BN461" s="95"/>
      <c r="BO461" s="95"/>
    </row>
    <row r="462" spans="1:67" ht="89.25" x14ac:dyDescent="0.2">
      <c r="A462" s="67" t="s">
        <v>1116</v>
      </c>
      <c r="B462" s="68" t="s">
        <v>1117</v>
      </c>
      <c r="C462" s="69" t="s">
        <v>1118</v>
      </c>
      <c r="D462" s="70">
        <v>290</v>
      </c>
      <c r="E462" s="71">
        <v>7</v>
      </c>
      <c r="F462" s="72">
        <v>3.75</v>
      </c>
      <c r="G462" s="70">
        <v>6</v>
      </c>
      <c r="H462" s="70">
        <v>1008</v>
      </c>
      <c r="I462" s="67" t="s">
        <v>16</v>
      </c>
      <c r="J462" s="90">
        <f t="shared" si="88"/>
        <v>10495662.545454545</v>
      </c>
      <c r="K462" s="50" t="s">
        <v>2520</v>
      </c>
      <c r="L462" s="73">
        <v>20115500</v>
      </c>
      <c r="N462" s="95"/>
      <c r="O462" s="95"/>
      <c r="P462" s="97">
        <f t="shared" si="89"/>
        <v>1008</v>
      </c>
      <c r="Q462" s="112">
        <f t="shared" si="81"/>
        <v>4369918.9655172424</v>
      </c>
      <c r="R462" s="112">
        <f t="shared" si="90"/>
        <v>2601142.2413793104</v>
      </c>
      <c r="S462" s="112">
        <f t="shared" si="91"/>
        <v>4161827.5862068967</v>
      </c>
      <c r="T462" s="95"/>
      <c r="U462" s="95"/>
      <c r="V462" s="95"/>
      <c r="W462" s="95"/>
      <c r="X462" s="95"/>
      <c r="Y462" s="95"/>
      <c r="Z462" s="95"/>
      <c r="AA462" s="95"/>
      <c r="AB462" s="95"/>
      <c r="AC462" s="95"/>
      <c r="AD462" s="95">
        <f>AD461</f>
        <v>1</v>
      </c>
      <c r="AE462" s="95"/>
      <c r="AF462" s="95">
        <f t="shared" ref="AF462:AZ463" si="93">AF461</f>
        <v>1</v>
      </c>
      <c r="AG462" s="95"/>
      <c r="AH462" s="95"/>
      <c r="AI462" s="95" t="str">
        <f t="shared" si="93"/>
        <v>3+3</v>
      </c>
      <c r="AJ462" s="95" t="str">
        <f t="shared" si="93"/>
        <v>1+1</v>
      </c>
      <c r="AK462" s="95">
        <f t="shared" si="93"/>
        <v>0</v>
      </c>
      <c r="AL462" s="95">
        <f t="shared" si="93"/>
        <v>0</v>
      </c>
      <c r="AM462" s="95">
        <f t="shared" si="93"/>
        <v>0</v>
      </c>
      <c r="AN462" s="95">
        <f t="shared" si="93"/>
        <v>0</v>
      </c>
      <c r="AO462" s="95"/>
      <c r="AP462" s="95">
        <f t="shared" si="93"/>
        <v>1</v>
      </c>
      <c r="AQ462" s="95"/>
      <c r="AR462" s="95"/>
      <c r="AS462" s="95"/>
      <c r="AT462" s="95">
        <f t="shared" si="93"/>
        <v>1</v>
      </c>
      <c r="AU462" s="95"/>
      <c r="AV462" s="95">
        <f t="shared" si="93"/>
        <v>1</v>
      </c>
      <c r="AW462" s="95"/>
      <c r="AX462" s="95">
        <f t="shared" si="93"/>
        <v>1</v>
      </c>
      <c r="AY462" s="95"/>
      <c r="AZ462" s="95">
        <f t="shared" si="93"/>
        <v>1</v>
      </c>
      <c r="BA462" s="95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95"/>
      <c r="BM462" s="95"/>
      <c r="BN462" s="95"/>
      <c r="BO462" s="95"/>
    </row>
    <row r="463" spans="1:67" ht="89.25" x14ac:dyDescent="0.2">
      <c r="A463" s="67" t="s">
        <v>1119</v>
      </c>
      <c r="B463" s="68" t="s">
        <v>1120</v>
      </c>
      <c r="C463" s="69" t="s">
        <v>1121</v>
      </c>
      <c r="D463" s="70">
        <v>290</v>
      </c>
      <c r="E463" s="71">
        <v>7</v>
      </c>
      <c r="F463" s="72">
        <v>2.4</v>
      </c>
      <c r="G463" s="70">
        <v>6</v>
      </c>
      <c r="H463" s="70">
        <v>3211</v>
      </c>
      <c r="I463" s="67" t="s">
        <v>16</v>
      </c>
      <c r="J463" s="90">
        <f t="shared" si="88"/>
        <v>33434099.636363637</v>
      </c>
      <c r="K463" s="50" t="s">
        <v>2521</v>
      </c>
      <c r="L463" s="75" t="s">
        <v>2522</v>
      </c>
      <c r="N463" s="95"/>
      <c r="O463" s="95"/>
      <c r="P463" s="97">
        <f t="shared" si="89"/>
        <v>3211</v>
      </c>
      <c r="Q463" s="112" t="e">
        <f t="shared" si="81"/>
        <v>#VALUE!</v>
      </c>
      <c r="R463" s="112" t="e">
        <f t="shared" si="90"/>
        <v>#VALUE!</v>
      </c>
      <c r="S463" s="112" t="e">
        <f t="shared" si="91"/>
        <v>#VALUE!</v>
      </c>
      <c r="T463" s="95"/>
      <c r="U463" s="95"/>
      <c r="V463" s="95"/>
      <c r="W463" s="95"/>
      <c r="X463" s="95"/>
      <c r="Y463" s="95"/>
      <c r="Z463" s="95"/>
      <c r="AA463" s="95"/>
      <c r="AB463" s="95"/>
      <c r="AC463" s="95"/>
      <c r="AD463" s="95">
        <f>AD462</f>
        <v>1</v>
      </c>
      <c r="AE463" s="95"/>
      <c r="AF463" s="95">
        <f t="shared" si="93"/>
        <v>1</v>
      </c>
      <c r="AG463" s="95"/>
      <c r="AH463" s="95"/>
      <c r="AI463" s="95" t="str">
        <f t="shared" si="93"/>
        <v>3+3</v>
      </c>
      <c r="AJ463" s="95" t="str">
        <f t="shared" si="93"/>
        <v>1+1</v>
      </c>
      <c r="AK463" s="95">
        <f t="shared" si="93"/>
        <v>0</v>
      </c>
      <c r="AL463" s="95">
        <f t="shared" si="93"/>
        <v>0</v>
      </c>
      <c r="AM463" s="95">
        <f t="shared" si="93"/>
        <v>0</v>
      </c>
      <c r="AN463" s="95">
        <f t="shared" si="93"/>
        <v>0</v>
      </c>
      <c r="AO463" s="95"/>
      <c r="AP463" s="95">
        <f t="shared" si="93"/>
        <v>1</v>
      </c>
      <c r="AQ463" s="95"/>
      <c r="AR463" s="95"/>
      <c r="AS463" s="95"/>
      <c r="AT463" s="95">
        <f t="shared" si="93"/>
        <v>1</v>
      </c>
      <c r="AU463" s="95"/>
      <c r="AV463" s="95">
        <f t="shared" si="93"/>
        <v>1</v>
      </c>
      <c r="AW463" s="95"/>
      <c r="AX463" s="95">
        <f t="shared" si="93"/>
        <v>1</v>
      </c>
      <c r="AY463" s="95"/>
      <c r="AZ463" s="95">
        <f t="shared" si="93"/>
        <v>1</v>
      </c>
      <c r="BA463" s="95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95"/>
      <c r="BM463" s="95"/>
      <c r="BN463" s="95"/>
      <c r="BO463" s="95"/>
    </row>
    <row r="464" spans="1:67" ht="25.5" hidden="1" x14ac:dyDescent="0.2">
      <c r="A464" s="50"/>
      <c r="B464" s="49" t="s">
        <v>1122</v>
      </c>
      <c r="C464" s="47" t="s">
        <v>1123</v>
      </c>
      <c r="D464" s="50"/>
      <c r="E464" s="50"/>
      <c r="F464" s="50"/>
      <c r="G464" s="50"/>
      <c r="H464" s="50"/>
      <c r="I464" s="50"/>
      <c r="J464" s="90">
        <f t="shared" si="88"/>
        <v>0</v>
      </c>
      <c r="K464" s="50"/>
      <c r="L464" s="51"/>
      <c r="N464" s="95"/>
      <c r="O464" s="95"/>
      <c r="P464" s="95"/>
      <c r="Q464" s="112" t="str">
        <f t="shared" si="81"/>
        <v/>
      </c>
      <c r="R464" s="112" t="str">
        <f t="shared" si="90"/>
        <v/>
      </c>
      <c r="S464" s="112" t="str">
        <f t="shared" si="91"/>
        <v/>
      </c>
      <c r="T464" s="95"/>
      <c r="U464" s="95"/>
      <c r="V464" s="95"/>
      <c r="W464" s="95"/>
      <c r="X464" s="95"/>
      <c r="Y464" s="95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95"/>
      <c r="AK464" s="95"/>
      <c r="AL464" s="95"/>
      <c r="AM464" s="95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95"/>
      <c r="AY464" s="95"/>
      <c r="AZ464" s="95"/>
      <c r="BA464" s="95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95"/>
      <c r="BM464" s="95"/>
      <c r="BN464" s="95"/>
      <c r="BO464" s="95"/>
    </row>
    <row r="465" spans="1:67" ht="89.25" x14ac:dyDescent="0.2">
      <c r="A465" s="67" t="s">
        <v>1124</v>
      </c>
      <c r="B465" s="68" t="s">
        <v>1125</v>
      </c>
      <c r="C465" s="69" t="s">
        <v>1126</v>
      </c>
      <c r="D465" s="70">
        <v>290</v>
      </c>
      <c r="E465" s="71">
        <v>7</v>
      </c>
      <c r="F465" s="72">
        <v>6.5</v>
      </c>
      <c r="G465" s="70">
        <v>6</v>
      </c>
      <c r="H465" s="70">
        <v>1446</v>
      </c>
      <c r="I465" s="67" t="s">
        <v>16</v>
      </c>
      <c r="J465" s="90">
        <f t="shared" si="88"/>
        <v>15056277.818181818</v>
      </c>
      <c r="K465" s="50" t="s">
        <v>2523</v>
      </c>
      <c r="L465" s="73">
        <v>11388400</v>
      </c>
      <c r="N465" s="95"/>
      <c r="O465" s="95"/>
      <c r="P465" s="97">
        <f t="shared" ref="P465:P466" si="94">H465</f>
        <v>1446</v>
      </c>
      <c r="Q465" s="112">
        <f t="shared" si="81"/>
        <v>2474031.7241379316</v>
      </c>
      <c r="R465" s="112">
        <f t="shared" si="90"/>
        <v>2552572.4137931033</v>
      </c>
      <c r="S465" s="112">
        <f t="shared" si="91"/>
        <v>2356220.6896551726</v>
      </c>
      <c r="T465" s="95"/>
      <c r="U465" s="95"/>
      <c r="V465" s="95"/>
      <c r="W465" s="95"/>
      <c r="X465" s="95"/>
      <c r="Y465" s="95"/>
      <c r="Z465" s="95"/>
      <c r="AA465" s="95"/>
      <c r="AB465" s="95"/>
      <c r="AC465" s="95"/>
      <c r="AD465" s="95">
        <f>AD463</f>
        <v>1</v>
      </c>
      <c r="AE465" s="95"/>
      <c r="AF465" s="95">
        <f t="shared" ref="AF465:AZ465" si="95">AF463</f>
        <v>1</v>
      </c>
      <c r="AG465" s="95"/>
      <c r="AH465" s="95"/>
      <c r="AI465" s="95" t="str">
        <f t="shared" si="95"/>
        <v>3+3</v>
      </c>
      <c r="AJ465" s="95" t="str">
        <f t="shared" si="95"/>
        <v>1+1</v>
      </c>
      <c r="AK465" s="95">
        <f t="shared" si="95"/>
        <v>0</v>
      </c>
      <c r="AL465" s="95">
        <f t="shared" si="95"/>
        <v>0</v>
      </c>
      <c r="AM465" s="95">
        <f t="shared" si="95"/>
        <v>0</v>
      </c>
      <c r="AN465" s="95">
        <f t="shared" si="95"/>
        <v>0</v>
      </c>
      <c r="AO465" s="95"/>
      <c r="AP465" s="95">
        <f t="shared" si="95"/>
        <v>1</v>
      </c>
      <c r="AQ465" s="95"/>
      <c r="AR465" s="95"/>
      <c r="AS465" s="95"/>
      <c r="AT465" s="95">
        <f t="shared" si="95"/>
        <v>1</v>
      </c>
      <c r="AU465" s="95"/>
      <c r="AV465" s="95">
        <f t="shared" si="95"/>
        <v>1</v>
      </c>
      <c r="AW465" s="95"/>
      <c r="AX465" s="95">
        <f t="shared" si="95"/>
        <v>1</v>
      </c>
      <c r="AY465" s="95"/>
      <c r="AZ465" s="95">
        <f t="shared" si="95"/>
        <v>1</v>
      </c>
      <c r="BA465" s="95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95"/>
      <c r="BM465" s="95"/>
      <c r="BN465" s="95"/>
      <c r="BO465" s="95"/>
    </row>
    <row r="466" spans="1:67" ht="89.25" x14ac:dyDescent="0.2">
      <c r="A466" s="67" t="s">
        <v>1127</v>
      </c>
      <c r="B466" s="68" t="s">
        <v>1128</v>
      </c>
      <c r="C466" s="69" t="s">
        <v>1129</v>
      </c>
      <c r="D466" s="70">
        <v>290</v>
      </c>
      <c r="E466" s="71">
        <v>7</v>
      </c>
      <c r="F466" s="72">
        <v>6</v>
      </c>
      <c r="G466" s="70">
        <v>6</v>
      </c>
      <c r="H466" s="70">
        <v>5232</v>
      </c>
      <c r="I466" s="67" t="s">
        <v>16</v>
      </c>
      <c r="J466" s="90">
        <f t="shared" si="88"/>
        <v>54477486.545454547</v>
      </c>
      <c r="K466" s="50" t="s">
        <v>2524</v>
      </c>
      <c r="L466" s="73">
        <v>65840000</v>
      </c>
      <c r="N466" s="95"/>
      <c r="O466" s="95"/>
      <c r="P466" s="97">
        <f t="shared" si="94"/>
        <v>5232</v>
      </c>
      <c r="Q466" s="112">
        <f t="shared" si="81"/>
        <v>14303172.413793106</v>
      </c>
      <c r="R466" s="112">
        <f t="shared" si="90"/>
        <v>13622068.965517242</v>
      </c>
      <c r="S466" s="112">
        <f t="shared" si="91"/>
        <v>13622068.965517242</v>
      </c>
      <c r="T466" s="95"/>
      <c r="U466" s="95"/>
      <c r="V466" s="95"/>
      <c r="W466" s="95"/>
      <c r="X466" s="95"/>
      <c r="Y466" s="95"/>
      <c r="Z466" s="95"/>
      <c r="AA466" s="95"/>
      <c r="AB466" s="95"/>
      <c r="AC466" s="95"/>
      <c r="AD466" s="95">
        <f>AD465</f>
        <v>1</v>
      </c>
      <c r="AE466" s="95"/>
      <c r="AF466" s="95">
        <f t="shared" ref="AF466:AZ466" si="96">AF465</f>
        <v>1</v>
      </c>
      <c r="AG466" s="95"/>
      <c r="AH466" s="95"/>
      <c r="AI466" s="95" t="str">
        <f t="shared" si="96"/>
        <v>3+3</v>
      </c>
      <c r="AJ466" s="95" t="str">
        <f t="shared" si="96"/>
        <v>1+1</v>
      </c>
      <c r="AK466" s="95">
        <f t="shared" si="96"/>
        <v>0</v>
      </c>
      <c r="AL466" s="95">
        <f t="shared" si="96"/>
        <v>0</v>
      </c>
      <c r="AM466" s="95">
        <f t="shared" si="96"/>
        <v>0</v>
      </c>
      <c r="AN466" s="95">
        <f t="shared" si="96"/>
        <v>0</v>
      </c>
      <c r="AO466" s="95"/>
      <c r="AP466" s="95">
        <f t="shared" si="96"/>
        <v>1</v>
      </c>
      <c r="AQ466" s="95"/>
      <c r="AR466" s="95"/>
      <c r="AS466" s="95"/>
      <c r="AT466" s="95">
        <f t="shared" si="96"/>
        <v>1</v>
      </c>
      <c r="AU466" s="95"/>
      <c r="AV466" s="95">
        <f t="shared" si="96"/>
        <v>1</v>
      </c>
      <c r="AW466" s="95"/>
      <c r="AX466" s="95">
        <f t="shared" si="96"/>
        <v>1</v>
      </c>
      <c r="AY466" s="95"/>
      <c r="AZ466" s="95">
        <f t="shared" si="96"/>
        <v>1</v>
      </c>
      <c r="BA466" s="95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95"/>
      <c r="BM466" s="95"/>
      <c r="BN466" s="95"/>
      <c r="BO466" s="95"/>
    </row>
    <row r="467" spans="1:67" ht="38.25" hidden="1" x14ac:dyDescent="0.2">
      <c r="A467" s="50"/>
      <c r="B467" s="49" t="s">
        <v>1130</v>
      </c>
      <c r="C467" s="47" t="s">
        <v>1131</v>
      </c>
      <c r="D467" s="50"/>
      <c r="E467" s="50"/>
      <c r="F467" s="50"/>
      <c r="G467" s="50"/>
      <c r="H467" s="50"/>
      <c r="I467" s="50"/>
      <c r="J467" s="90">
        <f t="shared" si="88"/>
        <v>0</v>
      </c>
      <c r="K467" s="50"/>
      <c r="L467" s="51"/>
      <c r="N467" s="95"/>
      <c r="O467" s="95"/>
      <c r="P467" s="95"/>
      <c r="Q467" s="112" t="str">
        <f t="shared" si="81"/>
        <v/>
      </c>
      <c r="R467" s="112" t="str">
        <f t="shared" si="90"/>
        <v/>
      </c>
      <c r="S467" s="112" t="str">
        <f t="shared" si="91"/>
        <v/>
      </c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95"/>
      <c r="AK467" s="95"/>
      <c r="AL467" s="95"/>
      <c r="AM467" s="95"/>
      <c r="AN467" s="95"/>
      <c r="AO467" s="95"/>
      <c r="AP467" s="95"/>
      <c r="AQ467" s="95"/>
      <c r="AR467" s="95"/>
      <c r="AS467" s="95"/>
      <c r="AT467" s="95"/>
      <c r="AU467" s="95"/>
      <c r="AV467" s="95"/>
      <c r="AW467" s="95"/>
      <c r="AX467" s="95"/>
      <c r="AY467" s="95"/>
      <c r="AZ467" s="95"/>
      <c r="BA467" s="95"/>
      <c r="BB467" s="95"/>
      <c r="BC467" s="95"/>
      <c r="BD467" s="95"/>
      <c r="BE467" s="95"/>
      <c r="BF467" s="95"/>
      <c r="BG467" s="95"/>
      <c r="BH467" s="95"/>
      <c r="BI467" s="95"/>
      <c r="BJ467" s="95"/>
      <c r="BK467" s="95"/>
      <c r="BL467" s="95"/>
      <c r="BM467" s="95"/>
      <c r="BN467" s="95"/>
      <c r="BO467" s="95"/>
    </row>
    <row r="468" spans="1:67" ht="89.25" x14ac:dyDescent="0.2">
      <c r="A468" s="67" t="s">
        <v>1132</v>
      </c>
      <c r="B468" s="68" t="s">
        <v>1133</v>
      </c>
      <c r="C468" s="54" t="s">
        <v>2525</v>
      </c>
      <c r="D468" s="70">
        <v>290</v>
      </c>
      <c r="E468" s="71">
        <v>9</v>
      </c>
      <c r="F468" s="72">
        <v>5.5</v>
      </c>
      <c r="G468" s="70">
        <v>6</v>
      </c>
      <c r="H468" s="70">
        <v>2663</v>
      </c>
      <c r="I468" s="67" t="s">
        <v>16</v>
      </c>
      <c r="J468" s="90">
        <f t="shared" si="88"/>
        <v>27728124.363636363</v>
      </c>
      <c r="K468" s="52" t="s">
        <v>1134</v>
      </c>
      <c r="L468" s="73">
        <v>38478500</v>
      </c>
      <c r="N468" s="95"/>
      <c r="O468" s="95"/>
      <c r="P468" s="97">
        <f>H468</f>
        <v>2663</v>
      </c>
      <c r="Q468" s="112">
        <f t="shared" si="81"/>
        <v>10747443.103448275</v>
      </c>
      <c r="R468" s="112">
        <f t="shared" si="90"/>
        <v>7297646.5517241377</v>
      </c>
      <c r="S468" s="112">
        <f t="shared" si="91"/>
        <v>7961068.9655172415</v>
      </c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>
        <v>1</v>
      </c>
      <c r="AE468" s="95"/>
      <c r="AF468" s="95">
        <v>1</v>
      </c>
      <c r="AG468" s="95"/>
      <c r="AH468" s="95"/>
      <c r="AI468" s="95" t="s">
        <v>2670</v>
      </c>
      <c r="AJ468" s="95" t="s">
        <v>2663</v>
      </c>
      <c r="AK468" s="95"/>
      <c r="AL468" s="95"/>
      <c r="AM468" s="95"/>
      <c r="AN468" s="95"/>
      <c r="AO468" s="95"/>
      <c r="AP468" s="95">
        <v>1</v>
      </c>
      <c r="AQ468" s="95"/>
      <c r="AR468" s="95"/>
      <c r="AS468" s="95"/>
      <c r="AT468" s="95">
        <v>1</v>
      </c>
      <c r="AU468" s="95"/>
      <c r="AV468" s="95"/>
      <c r="AW468" s="95"/>
      <c r="AX468" s="95">
        <v>1</v>
      </c>
      <c r="AY468" s="95"/>
      <c r="AZ468" s="95">
        <v>3</v>
      </c>
      <c r="BA468" s="95"/>
      <c r="BB468" s="95"/>
      <c r="BC468" s="95"/>
      <c r="BD468" s="95"/>
      <c r="BE468" s="95"/>
      <c r="BF468" s="95"/>
      <c r="BG468" s="95"/>
      <c r="BH468" s="95"/>
      <c r="BI468" s="95"/>
      <c r="BJ468" s="95"/>
      <c r="BK468" s="95"/>
      <c r="BL468" s="95"/>
      <c r="BM468" s="95"/>
      <c r="BN468" s="95"/>
      <c r="BO468" s="95"/>
    </row>
    <row r="469" spans="1:67" ht="25.5" hidden="1" x14ac:dyDescent="0.2">
      <c r="A469" s="50"/>
      <c r="B469" s="49" t="s">
        <v>1135</v>
      </c>
      <c r="C469" s="47" t="s">
        <v>1136</v>
      </c>
      <c r="D469" s="50"/>
      <c r="E469" s="50"/>
      <c r="F469" s="50"/>
      <c r="G469" s="50"/>
      <c r="H469" s="50"/>
      <c r="I469" s="50"/>
      <c r="J469" s="90">
        <f t="shared" si="88"/>
        <v>0</v>
      </c>
      <c r="K469" s="50"/>
      <c r="L469" s="51"/>
      <c r="N469" s="95"/>
      <c r="O469" s="95"/>
      <c r="P469" s="95"/>
      <c r="Q469" s="112" t="str">
        <f t="shared" si="81"/>
        <v/>
      </c>
      <c r="R469" s="112" t="str">
        <f t="shared" si="90"/>
        <v/>
      </c>
      <c r="S469" s="112" t="str">
        <f t="shared" si="91"/>
        <v/>
      </c>
      <c r="T469" s="95"/>
      <c r="U469" s="95"/>
      <c r="V469" s="95"/>
      <c r="W469" s="95"/>
      <c r="X469" s="95"/>
      <c r="Y469" s="95"/>
      <c r="Z469" s="95"/>
      <c r="AA469" s="95"/>
      <c r="AB469" s="95"/>
      <c r="AC469" s="95"/>
      <c r="AD469" s="95"/>
      <c r="AE469" s="95"/>
      <c r="AF469" s="95"/>
      <c r="AG469" s="95"/>
      <c r="AH469" s="95"/>
      <c r="AI469" s="95"/>
      <c r="AJ469" s="95"/>
      <c r="AK469" s="95"/>
      <c r="AL469" s="95"/>
      <c r="AM469" s="95"/>
      <c r="AN469" s="95"/>
      <c r="AO469" s="95"/>
      <c r="AP469" s="95"/>
      <c r="AQ469" s="95"/>
      <c r="AR469" s="95"/>
      <c r="AS469" s="95"/>
      <c r="AT469" s="95"/>
      <c r="AU469" s="95"/>
      <c r="AV469" s="95"/>
      <c r="AW469" s="95"/>
      <c r="AX469" s="95"/>
      <c r="AY469" s="95"/>
      <c r="AZ469" s="95"/>
      <c r="BA469" s="95"/>
      <c r="BB469" s="95"/>
      <c r="BC469" s="95"/>
      <c r="BD469" s="95"/>
      <c r="BE469" s="95"/>
      <c r="BF469" s="95"/>
      <c r="BG469" s="95"/>
      <c r="BH469" s="95"/>
      <c r="BI469" s="95"/>
      <c r="BJ469" s="95"/>
      <c r="BK469" s="95"/>
      <c r="BL469" s="95"/>
      <c r="BM469" s="95"/>
      <c r="BN469" s="95"/>
      <c r="BO469" s="95"/>
    </row>
    <row r="470" spans="1:67" ht="25.5" hidden="1" x14ac:dyDescent="0.2">
      <c r="A470" s="52" t="s">
        <v>1137</v>
      </c>
      <c r="B470" s="53" t="s">
        <v>1138</v>
      </c>
      <c r="C470" s="54" t="s">
        <v>2452</v>
      </c>
      <c r="D470" s="55">
        <v>250</v>
      </c>
      <c r="E470" s="56">
        <v>10</v>
      </c>
      <c r="F470" s="57">
        <v>5.2</v>
      </c>
      <c r="G470" s="55">
        <v>6</v>
      </c>
      <c r="H470" s="55">
        <v>70</v>
      </c>
      <c r="I470" s="52" t="s">
        <v>16</v>
      </c>
      <c r="J470" s="90">
        <f t="shared" si="88"/>
        <v>728865.45454545447</v>
      </c>
      <c r="K470" s="60" t="s">
        <v>46</v>
      </c>
      <c r="L470" s="58">
        <v>1699696</v>
      </c>
      <c r="N470" s="95"/>
      <c r="O470" s="95"/>
      <c r="P470" s="97">
        <f>H470</f>
        <v>70</v>
      </c>
      <c r="Q470" s="112">
        <f t="shared" si="81"/>
        <v>611890.56000000006</v>
      </c>
      <c r="R470" s="112">
        <f t="shared" si="90"/>
        <v>353536.76800000004</v>
      </c>
      <c r="S470" s="112">
        <f t="shared" si="91"/>
        <v>407927.03999999998</v>
      </c>
      <c r="T470" s="95"/>
      <c r="U470" s="95"/>
      <c r="V470" s="95">
        <v>1</v>
      </c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  <c r="AJ470" s="95"/>
      <c r="AK470" s="95"/>
      <c r="AL470" s="95"/>
      <c r="AM470" s="95"/>
      <c r="AN470" s="95"/>
      <c r="AO470" s="95"/>
      <c r="AP470" s="95"/>
      <c r="AQ470" s="95"/>
      <c r="AR470" s="95"/>
      <c r="AS470" s="95"/>
      <c r="AT470" s="95"/>
      <c r="AU470" s="95"/>
      <c r="AV470" s="95"/>
      <c r="AW470" s="95"/>
      <c r="AX470" s="95"/>
      <c r="AY470" s="95"/>
      <c r="AZ470" s="95"/>
      <c r="BA470" s="95"/>
      <c r="BB470" s="95"/>
      <c r="BC470" s="95"/>
      <c r="BD470" s="95"/>
      <c r="BE470" s="95"/>
      <c r="BF470" s="95"/>
      <c r="BG470" s="95"/>
      <c r="BH470" s="95"/>
      <c r="BI470" s="95"/>
      <c r="BJ470" s="95"/>
      <c r="BK470" s="95"/>
      <c r="BL470" s="95"/>
      <c r="BM470" s="95"/>
      <c r="BN470" s="95"/>
      <c r="BO470" s="95"/>
    </row>
    <row r="471" spans="1:67" ht="25.5" x14ac:dyDescent="0.2">
      <c r="A471" s="52" t="s">
        <v>1139</v>
      </c>
      <c r="B471" s="49" t="s">
        <v>1140</v>
      </c>
      <c r="C471" s="47" t="s">
        <v>1141</v>
      </c>
      <c r="D471" s="55">
        <v>170</v>
      </c>
      <c r="E471" s="56">
        <v>25</v>
      </c>
      <c r="F471" s="57">
        <v>7.5</v>
      </c>
      <c r="G471" s="55">
        <v>8</v>
      </c>
      <c r="H471" s="50"/>
      <c r="I471" s="50"/>
      <c r="J471" s="90">
        <f t="shared" si="88"/>
        <v>0</v>
      </c>
      <c r="K471" s="60" t="s">
        <v>1142</v>
      </c>
      <c r="L471" s="58">
        <v>77160</v>
      </c>
      <c r="N471" s="95"/>
      <c r="O471" s="95"/>
      <c r="P471" s="95"/>
      <c r="Q471" s="112">
        <f t="shared" si="81"/>
        <v>102123.5294117647</v>
      </c>
      <c r="R471" s="112">
        <f t="shared" si="90"/>
        <v>34041.176470588238</v>
      </c>
      <c r="S471" s="112">
        <f t="shared" si="91"/>
        <v>36310.588235294119</v>
      </c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95"/>
      <c r="AG471" s="95"/>
      <c r="AH471" s="95"/>
      <c r="AI471" s="95"/>
      <c r="AJ471" s="95"/>
      <c r="AK471" s="95">
        <v>1</v>
      </c>
      <c r="AL471" s="95">
        <v>1</v>
      </c>
      <c r="AM471" s="95"/>
      <c r="AN471" s="95"/>
      <c r="AO471" s="95"/>
      <c r="AP471" s="95"/>
      <c r="AQ471" s="95"/>
      <c r="AR471" s="95"/>
      <c r="AS471" s="95"/>
      <c r="AT471" s="95"/>
      <c r="AU471" s="95"/>
      <c r="AV471" s="95"/>
      <c r="AW471" s="95"/>
      <c r="AX471" s="95"/>
      <c r="AY471" s="95"/>
      <c r="AZ471" s="95"/>
      <c r="BA471" s="95"/>
      <c r="BB471" s="95"/>
      <c r="BC471" s="95"/>
      <c r="BD471" s="95"/>
      <c r="BE471" s="95"/>
      <c r="BF471" s="95"/>
      <c r="BG471" s="95"/>
      <c r="BH471" s="95"/>
      <c r="BI471" s="95"/>
      <c r="BJ471" s="95"/>
      <c r="BK471" s="95"/>
      <c r="BL471" s="95"/>
      <c r="BM471" s="95"/>
      <c r="BN471" s="95"/>
      <c r="BO471" s="95"/>
    </row>
    <row r="472" spans="1:67" ht="25.5" hidden="1" x14ac:dyDescent="0.2">
      <c r="A472" s="50"/>
      <c r="B472" s="49" t="s">
        <v>1143</v>
      </c>
      <c r="C472" s="47" t="s">
        <v>1144</v>
      </c>
      <c r="D472" s="50"/>
      <c r="E472" s="50"/>
      <c r="F472" s="50"/>
      <c r="G472" s="50"/>
      <c r="H472" s="50"/>
      <c r="I472" s="50"/>
      <c r="J472" s="90">
        <f t="shared" si="88"/>
        <v>0</v>
      </c>
      <c r="K472" s="50"/>
      <c r="L472" s="51"/>
      <c r="N472" s="95"/>
      <c r="O472" s="95"/>
      <c r="P472" s="95"/>
      <c r="Q472" s="112" t="str">
        <f t="shared" ref="Q472:Q535" si="97">IF($L472&gt;0,$L472*1000*IF($L472&gt;30000,0.9,1)*$E472%/$D472,"")</f>
        <v/>
      </c>
      <c r="R472" s="112" t="str">
        <f t="shared" si="90"/>
        <v/>
      </c>
      <c r="S472" s="112" t="str">
        <f t="shared" si="91"/>
        <v/>
      </c>
      <c r="T472" s="95"/>
      <c r="U472" s="95"/>
      <c r="V472" s="95"/>
      <c r="W472" s="95"/>
      <c r="X472" s="95"/>
      <c r="Y472" s="95"/>
      <c r="Z472" s="95"/>
      <c r="AA472" s="95"/>
      <c r="AB472" s="95"/>
      <c r="AC472" s="95"/>
      <c r="AD472" s="95"/>
      <c r="AE472" s="95"/>
      <c r="AF472" s="95"/>
      <c r="AG472" s="95"/>
      <c r="AH472" s="95"/>
      <c r="AI472" s="95"/>
      <c r="AJ472" s="95"/>
      <c r="AK472" s="95"/>
      <c r="AL472" s="95"/>
      <c r="AM472" s="95"/>
      <c r="AN472" s="95"/>
      <c r="AO472" s="95"/>
      <c r="AP472" s="95"/>
      <c r="AQ472" s="95"/>
      <c r="AR472" s="95"/>
      <c r="AS472" s="95"/>
      <c r="AT472" s="95"/>
      <c r="AU472" s="95"/>
      <c r="AV472" s="95"/>
      <c r="AW472" s="95"/>
      <c r="AX472" s="95"/>
      <c r="AY472" s="95"/>
      <c r="AZ472" s="95"/>
      <c r="BA472" s="95"/>
      <c r="BB472" s="95"/>
      <c r="BC472" s="95"/>
      <c r="BD472" s="95"/>
      <c r="BE472" s="95"/>
      <c r="BF472" s="95"/>
      <c r="BG472" s="95"/>
      <c r="BH472" s="95"/>
      <c r="BI472" s="95"/>
      <c r="BJ472" s="95"/>
      <c r="BK472" s="95"/>
      <c r="BL472" s="95"/>
      <c r="BM472" s="95"/>
      <c r="BN472" s="95"/>
      <c r="BO472" s="95"/>
    </row>
    <row r="473" spans="1:67" ht="25.5" hidden="1" x14ac:dyDescent="0.2">
      <c r="A473" s="50"/>
      <c r="B473" s="49" t="s">
        <v>1145</v>
      </c>
      <c r="C473" s="47" t="s">
        <v>1146</v>
      </c>
      <c r="D473" s="50"/>
      <c r="E473" s="50"/>
      <c r="F473" s="50"/>
      <c r="G473" s="50"/>
      <c r="H473" s="50"/>
      <c r="I473" s="50"/>
      <c r="J473" s="90">
        <f t="shared" si="88"/>
        <v>0</v>
      </c>
      <c r="K473" s="50"/>
      <c r="L473" s="51"/>
      <c r="N473" s="95"/>
      <c r="O473" s="95"/>
      <c r="P473" s="95"/>
      <c r="Q473" s="112" t="str">
        <f t="shared" si="97"/>
        <v/>
      </c>
      <c r="R473" s="112" t="str">
        <f t="shared" si="90"/>
        <v/>
      </c>
      <c r="S473" s="112" t="str">
        <f t="shared" si="91"/>
        <v/>
      </c>
      <c r="T473" s="95"/>
      <c r="U473" s="95"/>
      <c r="V473" s="95"/>
      <c r="W473" s="95"/>
      <c r="X473" s="95"/>
      <c r="Y473" s="95"/>
      <c r="Z473" s="95"/>
      <c r="AA473" s="95"/>
      <c r="AB473" s="95"/>
      <c r="AC473" s="95"/>
      <c r="AD473" s="95"/>
      <c r="AE473" s="95"/>
      <c r="AF473" s="95"/>
      <c r="AG473" s="95"/>
      <c r="AH473" s="95"/>
      <c r="AI473" s="95"/>
      <c r="AJ473" s="95"/>
      <c r="AK473" s="95"/>
      <c r="AL473" s="95"/>
      <c r="AM473" s="95"/>
      <c r="AN473" s="95"/>
      <c r="AO473" s="95"/>
      <c r="AP473" s="95"/>
      <c r="AQ473" s="95"/>
      <c r="AR473" s="95"/>
      <c r="AS473" s="95"/>
      <c r="AT473" s="95"/>
      <c r="AU473" s="95"/>
      <c r="AV473" s="95"/>
      <c r="AW473" s="95"/>
      <c r="AX473" s="95"/>
      <c r="AY473" s="95"/>
      <c r="AZ473" s="95"/>
      <c r="BA473" s="95"/>
      <c r="BB473" s="95"/>
      <c r="BC473" s="95"/>
      <c r="BD473" s="95"/>
      <c r="BE473" s="95"/>
      <c r="BF473" s="95"/>
      <c r="BG473" s="95"/>
      <c r="BH473" s="95"/>
      <c r="BI473" s="95"/>
      <c r="BJ473" s="95"/>
      <c r="BK473" s="95"/>
      <c r="BL473" s="95"/>
      <c r="BM473" s="95"/>
      <c r="BN473" s="95"/>
      <c r="BO473" s="95"/>
    </row>
    <row r="474" spans="1:67" ht="25.5" hidden="1" x14ac:dyDescent="0.2">
      <c r="A474" s="52" t="s">
        <v>1147</v>
      </c>
      <c r="B474" s="53" t="s">
        <v>1148</v>
      </c>
      <c r="C474" s="54" t="s">
        <v>2459</v>
      </c>
      <c r="D474" s="55">
        <v>290</v>
      </c>
      <c r="E474" s="56">
        <v>13</v>
      </c>
      <c r="F474" s="57">
        <v>4.8</v>
      </c>
      <c r="G474" s="55">
        <v>6</v>
      </c>
      <c r="H474" s="55">
        <v>52</v>
      </c>
      <c r="I474" s="52" t="s">
        <v>16</v>
      </c>
      <c r="J474" s="90">
        <f t="shared" si="88"/>
        <v>541442.90909090906</v>
      </c>
      <c r="K474" s="60" t="s">
        <v>17</v>
      </c>
      <c r="L474" s="58">
        <v>3125148</v>
      </c>
      <c r="N474" s="95"/>
      <c r="O474" s="95"/>
      <c r="P474" s="97">
        <f t="shared" ref="P474:P475" si="98">H474</f>
        <v>52</v>
      </c>
      <c r="Q474" s="112">
        <f t="shared" si="97"/>
        <v>1260835.5724137931</v>
      </c>
      <c r="R474" s="112">
        <f t="shared" si="90"/>
        <v>517265.87586206896</v>
      </c>
      <c r="S474" s="112">
        <f t="shared" si="91"/>
        <v>646582.3448275862</v>
      </c>
      <c r="T474" s="95"/>
      <c r="U474" s="95">
        <v>1</v>
      </c>
      <c r="V474" s="95"/>
      <c r="W474" s="95"/>
      <c r="X474" s="95"/>
      <c r="Y474" s="95"/>
      <c r="Z474" s="95"/>
      <c r="AA474" s="95"/>
      <c r="AB474" s="95"/>
      <c r="AC474" s="95"/>
      <c r="AD474" s="95"/>
      <c r="AE474" s="95"/>
      <c r="AF474" s="95"/>
      <c r="AG474" s="95"/>
      <c r="AH474" s="95"/>
      <c r="AI474" s="95"/>
      <c r="AJ474" s="95"/>
      <c r="AK474" s="95"/>
      <c r="AL474" s="95"/>
      <c r="AM474" s="95"/>
      <c r="AN474" s="95"/>
      <c r="AO474" s="95"/>
      <c r="AP474" s="95"/>
      <c r="AQ474" s="95"/>
      <c r="AR474" s="95"/>
      <c r="AS474" s="95"/>
      <c r="AT474" s="95"/>
      <c r="AU474" s="95"/>
      <c r="AV474" s="95"/>
      <c r="AW474" s="95"/>
      <c r="AX474" s="95"/>
      <c r="AY474" s="95"/>
      <c r="AZ474" s="95"/>
      <c r="BA474" s="95"/>
      <c r="BB474" s="95"/>
      <c r="BC474" s="95"/>
      <c r="BD474" s="95"/>
      <c r="BE474" s="95"/>
      <c r="BF474" s="95"/>
      <c r="BG474" s="95"/>
      <c r="BH474" s="95"/>
      <c r="BI474" s="95"/>
      <c r="BJ474" s="95"/>
      <c r="BK474" s="95"/>
      <c r="BL474" s="95"/>
      <c r="BM474" s="95"/>
      <c r="BN474" s="95"/>
      <c r="BO474" s="95"/>
    </row>
    <row r="475" spans="1:67" ht="25.5" hidden="1" x14ac:dyDescent="0.2">
      <c r="A475" s="52" t="s">
        <v>1149</v>
      </c>
      <c r="B475" s="53" t="s">
        <v>1150</v>
      </c>
      <c r="C475" s="54" t="s">
        <v>2526</v>
      </c>
      <c r="D475" s="55">
        <v>290</v>
      </c>
      <c r="E475" s="56">
        <v>13</v>
      </c>
      <c r="F475" s="57">
        <v>4.8</v>
      </c>
      <c r="G475" s="55">
        <v>6</v>
      </c>
      <c r="H475" s="55">
        <v>65</v>
      </c>
      <c r="I475" s="52" t="s">
        <v>16</v>
      </c>
      <c r="J475" s="90">
        <f t="shared" si="88"/>
        <v>676803.63636363635</v>
      </c>
      <c r="K475" s="60" t="s">
        <v>17</v>
      </c>
      <c r="L475" s="58">
        <v>3593955</v>
      </c>
      <c r="N475" s="95"/>
      <c r="O475" s="95"/>
      <c r="P475" s="97">
        <f t="shared" si="98"/>
        <v>65</v>
      </c>
      <c r="Q475" s="112">
        <f t="shared" si="97"/>
        <v>1449974.948275862</v>
      </c>
      <c r="R475" s="112">
        <f t="shared" si="90"/>
        <v>594861.51724137936</v>
      </c>
      <c r="S475" s="112">
        <f t="shared" si="91"/>
        <v>743576.89655172417</v>
      </c>
      <c r="T475" s="95"/>
      <c r="U475" s="95">
        <v>1</v>
      </c>
      <c r="V475" s="95"/>
      <c r="W475" s="95"/>
      <c r="X475" s="95"/>
      <c r="Y475" s="95"/>
      <c r="Z475" s="95"/>
      <c r="AA475" s="95"/>
      <c r="AB475" s="95"/>
      <c r="AC475" s="95"/>
      <c r="AD475" s="95"/>
      <c r="AE475" s="95"/>
      <c r="AF475" s="95"/>
      <c r="AG475" s="95"/>
      <c r="AH475" s="95"/>
      <c r="AI475" s="95"/>
      <c r="AJ475" s="95"/>
      <c r="AK475" s="95"/>
      <c r="AL475" s="95"/>
      <c r="AM475" s="95"/>
      <c r="AN475" s="95"/>
      <c r="AO475" s="95"/>
      <c r="AP475" s="95"/>
      <c r="AQ475" s="95"/>
      <c r="AR475" s="95"/>
      <c r="AS475" s="95"/>
      <c r="AT475" s="95"/>
      <c r="AU475" s="95"/>
      <c r="AV475" s="95"/>
      <c r="AW475" s="95"/>
      <c r="AX475" s="95"/>
      <c r="AY475" s="95"/>
      <c r="AZ475" s="95"/>
      <c r="BA475" s="95"/>
      <c r="BB475" s="95"/>
      <c r="BC475" s="95"/>
      <c r="BD475" s="95"/>
      <c r="BE475" s="95"/>
      <c r="BF475" s="95"/>
      <c r="BG475" s="95"/>
      <c r="BH475" s="95"/>
      <c r="BI475" s="95"/>
      <c r="BJ475" s="95"/>
      <c r="BK475" s="95"/>
      <c r="BL475" s="95"/>
      <c r="BM475" s="95"/>
      <c r="BN475" s="95"/>
      <c r="BO475" s="95"/>
    </row>
    <row r="476" spans="1:67" ht="25.5" hidden="1" x14ac:dyDescent="0.2">
      <c r="A476" s="50"/>
      <c r="B476" s="49" t="s">
        <v>1151</v>
      </c>
      <c r="C476" s="47" t="s">
        <v>1152</v>
      </c>
      <c r="D476" s="50"/>
      <c r="E476" s="50"/>
      <c r="F476" s="50"/>
      <c r="G476" s="50"/>
      <c r="H476" s="50"/>
      <c r="I476" s="50"/>
      <c r="J476" s="90">
        <f t="shared" si="88"/>
        <v>0</v>
      </c>
      <c r="K476" s="50"/>
      <c r="L476" s="51"/>
      <c r="N476" s="95"/>
      <c r="O476" s="95"/>
      <c r="P476" s="95"/>
      <c r="Q476" s="112" t="str">
        <f t="shared" si="97"/>
        <v/>
      </c>
      <c r="R476" s="112" t="str">
        <f t="shared" si="90"/>
        <v/>
      </c>
      <c r="S476" s="112" t="str">
        <f t="shared" si="91"/>
        <v/>
      </c>
      <c r="T476" s="95"/>
      <c r="U476" s="95"/>
      <c r="V476" s="95"/>
      <c r="W476" s="95"/>
      <c r="X476" s="95"/>
      <c r="Y476" s="95"/>
      <c r="Z476" s="95"/>
      <c r="AA476" s="95"/>
      <c r="AB476" s="95"/>
      <c r="AC476" s="95"/>
      <c r="AD476" s="95"/>
      <c r="AE476" s="95"/>
      <c r="AF476" s="95"/>
      <c r="AG476" s="95"/>
      <c r="AH476" s="95"/>
      <c r="AI476" s="95"/>
      <c r="AJ476" s="95"/>
      <c r="AK476" s="95"/>
      <c r="AL476" s="95"/>
      <c r="AM476" s="95"/>
      <c r="AN476" s="95"/>
      <c r="AO476" s="95"/>
      <c r="AP476" s="95"/>
      <c r="AQ476" s="95"/>
      <c r="AR476" s="95"/>
      <c r="AS476" s="95"/>
      <c r="AT476" s="95"/>
      <c r="AU476" s="95"/>
      <c r="AV476" s="95"/>
      <c r="AW476" s="95"/>
      <c r="AX476" s="95"/>
      <c r="AY476" s="95"/>
      <c r="AZ476" s="95"/>
      <c r="BA476" s="95"/>
      <c r="BB476" s="95"/>
      <c r="BC476" s="95"/>
      <c r="BD476" s="95"/>
      <c r="BE476" s="95"/>
      <c r="BF476" s="95"/>
      <c r="BG476" s="95"/>
      <c r="BH476" s="95"/>
      <c r="BI476" s="95"/>
      <c r="BJ476" s="95"/>
      <c r="BK476" s="95"/>
      <c r="BL476" s="95"/>
      <c r="BM476" s="95"/>
      <c r="BN476" s="95"/>
      <c r="BO476" s="95"/>
    </row>
    <row r="477" spans="1:67" ht="25.5" hidden="1" x14ac:dyDescent="0.2">
      <c r="A477" s="52" t="s">
        <v>1153</v>
      </c>
      <c r="B477" s="53" t="s">
        <v>1154</v>
      </c>
      <c r="C477" s="54" t="s">
        <v>2527</v>
      </c>
      <c r="D477" s="55">
        <v>290</v>
      </c>
      <c r="E477" s="56">
        <v>12</v>
      </c>
      <c r="F477" s="57">
        <v>5.3</v>
      </c>
      <c r="G477" s="55">
        <v>6</v>
      </c>
      <c r="H477" s="55">
        <v>248</v>
      </c>
      <c r="I477" s="52" t="s">
        <v>291</v>
      </c>
      <c r="J477" s="90">
        <f t="shared" si="88"/>
        <v>438774</v>
      </c>
      <c r="K477" s="60" t="s">
        <v>115</v>
      </c>
      <c r="L477" s="58">
        <v>975792</v>
      </c>
      <c r="N477" s="97">
        <f>H477</f>
        <v>248</v>
      </c>
      <c r="O477" s="95"/>
      <c r="P477" s="95"/>
      <c r="Q477" s="112">
        <f t="shared" si="97"/>
        <v>363398.40000000002</v>
      </c>
      <c r="R477" s="112">
        <f t="shared" si="90"/>
        <v>178334.4</v>
      </c>
      <c r="S477" s="112">
        <f t="shared" si="91"/>
        <v>201888</v>
      </c>
      <c r="T477" s="95">
        <v>1</v>
      </c>
      <c r="U477" s="95"/>
      <c r="V477" s="95"/>
      <c r="W477" s="95"/>
      <c r="X477" s="95"/>
      <c r="Y477" s="95"/>
      <c r="Z477" s="95"/>
      <c r="AA477" s="95"/>
      <c r="AB477" s="95"/>
      <c r="AC477" s="95"/>
      <c r="AD477" s="95"/>
      <c r="AE477" s="95"/>
      <c r="AF477" s="95"/>
      <c r="AG477" s="95"/>
      <c r="AH477" s="95"/>
      <c r="AI477" s="95"/>
      <c r="AJ477" s="95"/>
      <c r="AK477" s="95"/>
      <c r="AL477" s="95"/>
      <c r="AM477" s="95"/>
      <c r="AN477" s="95"/>
      <c r="AO477" s="95"/>
      <c r="AP477" s="95"/>
      <c r="AQ477" s="95"/>
      <c r="AR477" s="95"/>
      <c r="AS477" s="95"/>
      <c r="AT477" s="95"/>
      <c r="AU477" s="95"/>
      <c r="AV477" s="95"/>
      <c r="AW477" s="95"/>
      <c r="AX477" s="95"/>
      <c r="AY477" s="95"/>
      <c r="AZ477" s="95"/>
      <c r="BA477" s="95"/>
      <c r="BB477" s="95"/>
      <c r="BC477" s="95"/>
      <c r="BD477" s="95"/>
      <c r="BE477" s="95"/>
      <c r="BF477" s="95"/>
      <c r="BG477" s="95"/>
      <c r="BH477" s="95"/>
      <c r="BI477" s="95"/>
      <c r="BJ477" s="95"/>
      <c r="BK477" s="95"/>
      <c r="BL477" s="95"/>
      <c r="BM477" s="95"/>
      <c r="BN477" s="95"/>
      <c r="BO477" s="95"/>
    </row>
    <row r="478" spans="1:67" ht="25.5" hidden="1" x14ac:dyDescent="0.2">
      <c r="A478" s="50"/>
      <c r="B478" s="49" t="s">
        <v>1155</v>
      </c>
      <c r="C478" s="47" t="s">
        <v>1156</v>
      </c>
      <c r="D478" s="50"/>
      <c r="E478" s="50"/>
      <c r="F478" s="50"/>
      <c r="G478" s="50"/>
      <c r="H478" s="50"/>
      <c r="I478" s="50"/>
      <c r="J478" s="90">
        <f t="shared" si="88"/>
        <v>0</v>
      </c>
      <c r="K478" s="50"/>
      <c r="L478" s="51"/>
      <c r="N478" s="95"/>
      <c r="O478" s="95"/>
      <c r="P478" s="95"/>
      <c r="Q478" s="112" t="str">
        <f t="shared" si="97"/>
        <v/>
      </c>
      <c r="R478" s="112" t="str">
        <f t="shared" si="90"/>
        <v/>
      </c>
      <c r="S478" s="112" t="str">
        <f t="shared" si="91"/>
        <v/>
      </c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95"/>
      <c r="AH478" s="95"/>
      <c r="AI478" s="95"/>
      <c r="AJ478" s="95"/>
      <c r="AK478" s="95"/>
      <c r="AL478" s="95"/>
      <c r="AM478" s="95"/>
      <c r="AN478" s="95"/>
      <c r="AO478" s="95"/>
      <c r="AP478" s="95"/>
      <c r="AQ478" s="95"/>
      <c r="AR478" s="95"/>
      <c r="AS478" s="95"/>
      <c r="AT478" s="95"/>
      <c r="AU478" s="95"/>
      <c r="AV478" s="95"/>
      <c r="AW478" s="95"/>
      <c r="AX478" s="95"/>
      <c r="AY478" s="95"/>
      <c r="AZ478" s="95"/>
      <c r="BA478" s="95"/>
      <c r="BB478" s="95"/>
      <c r="BC478" s="95"/>
      <c r="BD478" s="95"/>
      <c r="BE478" s="95"/>
      <c r="BF478" s="95"/>
      <c r="BG478" s="95"/>
      <c r="BH478" s="95"/>
      <c r="BI478" s="95"/>
      <c r="BJ478" s="95"/>
      <c r="BK478" s="95"/>
      <c r="BL478" s="95"/>
      <c r="BM478" s="95"/>
      <c r="BN478" s="95"/>
      <c r="BO478" s="95"/>
    </row>
    <row r="479" spans="1:67" ht="25.5" hidden="1" x14ac:dyDescent="0.2">
      <c r="A479" s="52" t="s">
        <v>1157</v>
      </c>
      <c r="B479" s="53" t="s">
        <v>1158</v>
      </c>
      <c r="C479" s="59" t="s">
        <v>1159</v>
      </c>
      <c r="D479" s="55">
        <v>300</v>
      </c>
      <c r="E479" s="56">
        <v>14</v>
      </c>
      <c r="F479" s="57">
        <v>4.3</v>
      </c>
      <c r="G479" s="55">
        <v>6</v>
      </c>
      <c r="H479" s="55">
        <v>43</v>
      </c>
      <c r="I479" s="52" t="s">
        <v>291</v>
      </c>
      <c r="J479" s="90">
        <f t="shared" si="88"/>
        <v>76077.75</v>
      </c>
      <c r="K479" s="60" t="s">
        <v>17</v>
      </c>
      <c r="L479" s="58">
        <v>29121</v>
      </c>
      <c r="N479" s="97">
        <f>H479</f>
        <v>43</v>
      </c>
      <c r="O479" s="95"/>
      <c r="P479" s="95"/>
      <c r="Q479" s="112">
        <f t="shared" si="97"/>
        <v>13589.800000000001</v>
      </c>
      <c r="R479" s="112">
        <f t="shared" si="90"/>
        <v>4174.01</v>
      </c>
      <c r="S479" s="112">
        <f t="shared" si="91"/>
        <v>5824.2</v>
      </c>
      <c r="T479" s="95"/>
      <c r="U479" s="95">
        <v>1</v>
      </c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  <c r="AJ479" s="95"/>
      <c r="AK479" s="95"/>
      <c r="AL479" s="95"/>
      <c r="AM479" s="95"/>
      <c r="AN479" s="95"/>
      <c r="AO479" s="95"/>
      <c r="AP479" s="95"/>
      <c r="AQ479" s="95"/>
      <c r="AR479" s="95"/>
      <c r="AS479" s="95"/>
      <c r="AT479" s="95"/>
      <c r="AU479" s="95"/>
      <c r="AV479" s="95"/>
      <c r="AW479" s="95"/>
      <c r="AX479" s="95"/>
      <c r="AY479" s="95"/>
      <c r="AZ479" s="95"/>
      <c r="BA479" s="95"/>
      <c r="BB479" s="95"/>
      <c r="BC479" s="95"/>
      <c r="BD479" s="95"/>
      <c r="BE479" s="95"/>
      <c r="BF479" s="95"/>
      <c r="BG479" s="95"/>
      <c r="BH479" s="95"/>
      <c r="BI479" s="95"/>
      <c r="BJ479" s="95"/>
      <c r="BK479" s="95"/>
      <c r="BL479" s="95"/>
      <c r="BM479" s="95"/>
      <c r="BN479" s="95"/>
      <c r="BO479" s="95"/>
    </row>
    <row r="480" spans="1:67" ht="25.5" hidden="1" x14ac:dyDescent="0.2">
      <c r="A480" s="52" t="s">
        <v>1160</v>
      </c>
      <c r="B480" s="53" t="s">
        <v>1161</v>
      </c>
      <c r="C480" s="59" t="s">
        <v>1162</v>
      </c>
      <c r="D480" s="55">
        <v>300</v>
      </c>
      <c r="E480" s="56">
        <v>14</v>
      </c>
      <c r="F480" s="57">
        <v>4.3</v>
      </c>
      <c r="G480" s="55">
        <v>6</v>
      </c>
      <c r="H480" s="50"/>
      <c r="I480" s="50"/>
      <c r="J480" s="90">
        <f t="shared" si="88"/>
        <v>0</v>
      </c>
      <c r="K480" s="60" t="s">
        <v>17</v>
      </c>
      <c r="L480" s="58">
        <v>30956</v>
      </c>
      <c r="N480" s="95"/>
      <c r="O480" s="95"/>
      <c r="P480" s="95"/>
      <c r="Q480" s="112">
        <f t="shared" si="97"/>
        <v>13001.520000000002</v>
      </c>
      <c r="R480" s="112">
        <f t="shared" si="90"/>
        <v>4437.0266666666666</v>
      </c>
      <c r="S480" s="112">
        <f t="shared" si="91"/>
        <v>6191.2</v>
      </c>
      <c r="T480" s="95"/>
      <c r="U480" s="95">
        <v>1</v>
      </c>
      <c r="V480" s="95"/>
      <c r="W480" s="95"/>
      <c r="X480" s="95"/>
      <c r="Y480" s="95"/>
      <c r="Z480" s="95"/>
      <c r="AA480" s="95"/>
      <c r="AB480" s="95"/>
      <c r="AC480" s="95"/>
      <c r="AD480" s="95"/>
      <c r="AE480" s="95"/>
      <c r="AF480" s="95"/>
      <c r="AG480" s="95"/>
      <c r="AH480" s="95"/>
      <c r="AI480" s="95"/>
      <c r="AJ480" s="95"/>
      <c r="AK480" s="95"/>
      <c r="AL480" s="95"/>
      <c r="AM480" s="95"/>
      <c r="AN480" s="95"/>
      <c r="AO480" s="95"/>
      <c r="AP480" s="95"/>
      <c r="AQ480" s="95"/>
      <c r="AR480" s="95"/>
      <c r="AS480" s="95"/>
      <c r="AT480" s="95"/>
      <c r="AU480" s="95"/>
      <c r="AV480" s="95"/>
      <c r="AW480" s="95"/>
      <c r="AX480" s="95"/>
      <c r="AY480" s="95"/>
      <c r="AZ480" s="95"/>
      <c r="BA480" s="95"/>
      <c r="BB480" s="95"/>
      <c r="BC480" s="95"/>
      <c r="BD480" s="95"/>
      <c r="BE480" s="95"/>
      <c r="BF480" s="95"/>
      <c r="BG480" s="95"/>
      <c r="BH480" s="95"/>
      <c r="BI480" s="95"/>
      <c r="BJ480" s="95"/>
      <c r="BK480" s="95"/>
      <c r="BL480" s="95"/>
      <c r="BM480" s="95"/>
      <c r="BN480" s="95"/>
      <c r="BO480" s="95"/>
    </row>
    <row r="481" spans="1:67" ht="25.5" hidden="1" x14ac:dyDescent="0.2">
      <c r="A481" s="52" t="s">
        <v>1163</v>
      </c>
      <c r="B481" s="53" t="s">
        <v>1164</v>
      </c>
      <c r="C481" s="59" t="s">
        <v>1165</v>
      </c>
      <c r="D481" s="55">
        <v>300</v>
      </c>
      <c r="E481" s="56">
        <v>11</v>
      </c>
      <c r="F481" s="57">
        <v>3.8</v>
      </c>
      <c r="G481" s="55">
        <v>6</v>
      </c>
      <c r="H481" s="55">
        <v>37</v>
      </c>
      <c r="I481" s="52" t="s">
        <v>16</v>
      </c>
      <c r="J481" s="90">
        <f t="shared" si="88"/>
        <v>385257.45454545453</v>
      </c>
      <c r="K481" s="60" t="s">
        <v>17</v>
      </c>
      <c r="L481" s="58">
        <v>3107721</v>
      </c>
      <c r="N481" s="95"/>
      <c r="O481" s="95"/>
      <c r="P481" s="97">
        <f>H481</f>
        <v>37</v>
      </c>
      <c r="Q481" s="112">
        <f t="shared" si="97"/>
        <v>1025547.93</v>
      </c>
      <c r="R481" s="112">
        <f t="shared" si="90"/>
        <v>393644.66</v>
      </c>
      <c r="S481" s="112">
        <f t="shared" si="91"/>
        <v>621544.19999999995</v>
      </c>
      <c r="T481" s="95"/>
      <c r="U481" s="95">
        <v>1</v>
      </c>
      <c r="V481" s="95"/>
      <c r="W481" s="95"/>
      <c r="X481" s="95"/>
      <c r="Y481" s="95"/>
      <c r="Z481" s="95"/>
      <c r="AA481" s="95"/>
      <c r="AB481" s="95"/>
      <c r="AC481" s="95"/>
      <c r="AD481" s="95"/>
      <c r="AE481" s="95"/>
      <c r="AF481" s="95"/>
      <c r="AG481" s="95"/>
      <c r="AH481" s="95"/>
      <c r="AI481" s="95"/>
      <c r="AJ481" s="95"/>
      <c r="AK481" s="95"/>
      <c r="AL481" s="95"/>
      <c r="AM481" s="95"/>
      <c r="AN481" s="95"/>
      <c r="AO481" s="95"/>
      <c r="AP481" s="95"/>
      <c r="AQ481" s="95"/>
      <c r="AR481" s="95"/>
      <c r="AS481" s="95"/>
      <c r="AT481" s="95"/>
      <c r="AU481" s="95"/>
      <c r="AV481" s="95"/>
      <c r="AW481" s="95"/>
      <c r="AX481" s="95"/>
      <c r="AY481" s="95"/>
      <c r="AZ481" s="95"/>
      <c r="BA481" s="95"/>
      <c r="BB481" s="95"/>
      <c r="BC481" s="95"/>
      <c r="BD481" s="95"/>
      <c r="BE481" s="95"/>
      <c r="BF481" s="95"/>
      <c r="BG481" s="95"/>
      <c r="BH481" s="95"/>
      <c r="BI481" s="95"/>
      <c r="BJ481" s="95"/>
      <c r="BK481" s="95"/>
      <c r="BL481" s="95"/>
      <c r="BM481" s="95"/>
      <c r="BN481" s="95"/>
      <c r="BO481" s="95"/>
    </row>
    <row r="482" spans="1:67" ht="25.5" hidden="1" x14ac:dyDescent="0.2">
      <c r="A482" s="52" t="s">
        <v>1166</v>
      </c>
      <c r="B482" s="53" t="s">
        <v>1167</v>
      </c>
      <c r="C482" s="59" t="s">
        <v>1168</v>
      </c>
      <c r="D482" s="55">
        <v>300</v>
      </c>
      <c r="E482" s="56">
        <v>14</v>
      </c>
      <c r="F482" s="57">
        <v>4.3</v>
      </c>
      <c r="G482" s="55">
        <v>6</v>
      </c>
      <c r="H482" s="55">
        <v>27</v>
      </c>
      <c r="I482" s="52" t="s">
        <v>291</v>
      </c>
      <c r="J482" s="90">
        <f t="shared" si="88"/>
        <v>47769.75</v>
      </c>
      <c r="K482" s="60" t="s">
        <v>17</v>
      </c>
      <c r="L482" s="58">
        <v>247875</v>
      </c>
      <c r="N482" s="97">
        <f>H482</f>
        <v>27</v>
      </c>
      <c r="O482" s="95"/>
      <c r="P482" s="95"/>
      <c r="Q482" s="112">
        <f t="shared" si="97"/>
        <v>104107.50000000001</v>
      </c>
      <c r="R482" s="112">
        <f t="shared" si="90"/>
        <v>35528.75</v>
      </c>
      <c r="S482" s="112">
        <f t="shared" si="91"/>
        <v>49575</v>
      </c>
      <c r="T482" s="95"/>
      <c r="U482" s="95">
        <v>1</v>
      </c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5"/>
      <c r="AH482" s="95"/>
      <c r="AI482" s="95"/>
      <c r="AJ482" s="95"/>
      <c r="AK482" s="95"/>
      <c r="AL482" s="95"/>
      <c r="AM482" s="95"/>
      <c r="AN482" s="95"/>
      <c r="AO482" s="95"/>
      <c r="AP482" s="95"/>
      <c r="AQ482" s="95"/>
      <c r="AR482" s="95"/>
      <c r="AS482" s="95"/>
      <c r="AT482" s="95"/>
      <c r="AU482" s="95"/>
      <c r="AV482" s="95"/>
      <c r="AW482" s="95"/>
      <c r="AX482" s="95"/>
      <c r="AY482" s="95"/>
      <c r="AZ482" s="95"/>
      <c r="BA482" s="95"/>
      <c r="BB482" s="95"/>
      <c r="BC482" s="95"/>
      <c r="BD482" s="95"/>
      <c r="BE482" s="95"/>
      <c r="BF482" s="95"/>
      <c r="BG482" s="95"/>
      <c r="BH482" s="95"/>
      <c r="BI482" s="95"/>
      <c r="BJ482" s="95"/>
      <c r="BK482" s="95"/>
      <c r="BL482" s="95"/>
      <c r="BM482" s="95"/>
      <c r="BN482" s="95"/>
      <c r="BO482" s="95"/>
    </row>
    <row r="483" spans="1:67" ht="25.5" hidden="1" x14ac:dyDescent="0.2">
      <c r="A483" s="50"/>
      <c r="B483" s="49" t="s">
        <v>1169</v>
      </c>
      <c r="C483" s="47" t="s">
        <v>1170</v>
      </c>
      <c r="D483" s="50"/>
      <c r="E483" s="50"/>
      <c r="F483" s="50"/>
      <c r="G483" s="50"/>
      <c r="H483" s="50"/>
      <c r="I483" s="50"/>
      <c r="J483" s="90">
        <f t="shared" si="88"/>
        <v>0</v>
      </c>
      <c r="K483" s="50"/>
      <c r="L483" s="51"/>
      <c r="N483" s="95"/>
      <c r="O483" s="95"/>
      <c r="P483" s="95"/>
      <c r="Q483" s="112" t="str">
        <f t="shared" si="97"/>
        <v/>
      </c>
      <c r="R483" s="112" t="str">
        <f t="shared" si="90"/>
        <v/>
      </c>
      <c r="S483" s="112" t="str">
        <f t="shared" si="91"/>
        <v/>
      </c>
      <c r="T483" s="95"/>
      <c r="U483" s="95"/>
      <c r="V483" s="95"/>
      <c r="W483" s="95"/>
      <c r="X483" s="95"/>
      <c r="Y483" s="95"/>
      <c r="Z483" s="95"/>
      <c r="AA483" s="95"/>
      <c r="AB483" s="95"/>
      <c r="AC483" s="95"/>
      <c r="AD483" s="95"/>
      <c r="AE483" s="95"/>
      <c r="AF483" s="95"/>
      <c r="AG483" s="95"/>
      <c r="AH483" s="95"/>
      <c r="AI483" s="95"/>
      <c r="AJ483" s="95"/>
      <c r="AK483" s="95"/>
      <c r="AL483" s="95"/>
      <c r="AM483" s="95"/>
      <c r="AN483" s="95"/>
      <c r="AO483" s="95"/>
      <c r="AP483" s="95"/>
      <c r="AQ483" s="95"/>
      <c r="AR483" s="95"/>
      <c r="AS483" s="95"/>
      <c r="AT483" s="95"/>
      <c r="AU483" s="95"/>
      <c r="AV483" s="95"/>
      <c r="AW483" s="95"/>
      <c r="AX483" s="95"/>
      <c r="AY483" s="95"/>
      <c r="AZ483" s="95"/>
      <c r="BA483" s="95"/>
      <c r="BB483" s="95"/>
      <c r="BC483" s="95"/>
      <c r="BD483" s="95"/>
      <c r="BE483" s="95"/>
      <c r="BF483" s="95"/>
      <c r="BG483" s="95"/>
      <c r="BH483" s="95"/>
      <c r="BI483" s="95"/>
      <c r="BJ483" s="95"/>
      <c r="BK483" s="95"/>
      <c r="BL483" s="95"/>
      <c r="BM483" s="95"/>
      <c r="BN483" s="95"/>
      <c r="BO483" s="95"/>
    </row>
    <row r="484" spans="1:67" ht="25.5" hidden="1" x14ac:dyDescent="0.2">
      <c r="A484" s="52" t="s">
        <v>1171</v>
      </c>
      <c r="B484" s="53" t="s">
        <v>1172</v>
      </c>
      <c r="C484" s="59" t="s">
        <v>1173</v>
      </c>
      <c r="D484" s="55">
        <v>270</v>
      </c>
      <c r="E484" s="56">
        <v>12</v>
      </c>
      <c r="F484" s="57">
        <v>3.1</v>
      </c>
      <c r="G484" s="55">
        <v>6</v>
      </c>
      <c r="H484" s="55">
        <v>45</v>
      </c>
      <c r="I484" s="52" t="s">
        <v>16</v>
      </c>
      <c r="J484" s="90">
        <f t="shared" si="88"/>
        <v>468556.36363636365</v>
      </c>
      <c r="K484" s="60" t="s">
        <v>17</v>
      </c>
      <c r="L484" s="58">
        <v>781918</v>
      </c>
      <c r="N484" s="95"/>
      <c r="O484" s="95"/>
      <c r="P484" s="97">
        <f>H484</f>
        <v>45</v>
      </c>
      <c r="Q484" s="112">
        <f t="shared" si="97"/>
        <v>312767.2</v>
      </c>
      <c r="R484" s="112">
        <f t="shared" si="90"/>
        <v>89775.770370370374</v>
      </c>
      <c r="S484" s="112">
        <f t="shared" si="91"/>
        <v>173759.55555555556</v>
      </c>
      <c r="T484" s="95"/>
      <c r="U484" s="95">
        <v>1</v>
      </c>
      <c r="V484" s="95"/>
      <c r="W484" s="95"/>
      <c r="X484" s="95"/>
      <c r="Y484" s="95"/>
      <c r="Z484" s="95"/>
      <c r="AA484" s="95"/>
      <c r="AB484" s="95"/>
      <c r="AC484" s="95"/>
      <c r="AD484" s="95"/>
      <c r="AE484" s="95"/>
      <c r="AF484" s="95"/>
      <c r="AG484" s="95"/>
      <c r="AH484" s="95"/>
      <c r="AI484" s="95"/>
      <c r="AJ484" s="95"/>
      <c r="AK484" s="95"/>
      <c r="AL484" s="95"/>
      <c r="AM484" s="95"/>
      <c r="AN484" s="95"/>
      <c r="AO484" s="95"/>
      <c r="AP484" s="95"/>
      <c r="AQ484" s="95"/>
      <c r="AR484" s="95"/>
      <c r="AS484" s="95"/>
      <c r="AT484" s="95"/>
      <c r="AU484" s="95"/>
      <c r="AV484" s="95"/>
      <c r="AW484" s="95"/>
      <c r="AX484" s="95"/>
      <c r="AY484" s="95"/>
      <c r="AZ484" s="95"/>
      <c r="BA484" s="95"/>
      <c r="BB484" s="95"/>
      <c r="BC484" s="95"/>
      <c r="BD484" s="95"/>
      <c r="BE484" s="95"/>
      <c r="BF484" s="95"/>
      <c r="BG484" s="95"/>
      <c r="BH484" s="95"/>
      <c r="BI484" s="95"/>
      <c r="BJ484" s="95"/>
      <c r="BK484" s="95"/>
      <c r="BL484" s="95"/>
      <c r="BM484" s="95"/>
      <c r="BN484" s="95"/>
      <c r="BO484" s="95"/>
    </row>
    <row r="485" spans="1:67" ht="38.25" hidden="1" x14ac:dyDescent="0.2">
      <c r="A485" s="50"/>
      <c r="B485" s="49" t="s">
        <v>1174</v>
      </c>
      <c r="C485" s="47" t="s">
        <v>1175</v>
      </c>
      <c r="D485" s="50"/>
      <c r="E485" s="50"/>
      <c r="F485" s="50"/>
      <c r="G485" s="50"/>
      <c r="H485" s="50"/>
      <c r="I485" s="50"/>
      <c r="J485" s="90">
        <f t="shared" si="88"/>
        <v>0</v>
      </c>
      <c r="K485" s="50"/>
      <c r="L485" s="51"/>
      <c r="N485" s="95"/>
      <c r="O485" s="95"/>
      <c r="P485" s="95"/>
      <c r="Q485" s="112" t="str">
        <f t="shared" si="97"/>
        <v/>
      </c>
      <c r="R485" s="112" t="str">
        <f t="shared" si="90"/>
        <v/>
      </c>
      <c r="S485" s="112" t="str">
        <f t="shared" si="91"/>
        <v/>
      </c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/>
      <c r="AE485" s="95"/>
      <c r="AF485" s="95"/>
      <c r="AG485" s="95"/>
      <c r="AH485" s="95"/>
      <c r="AI485" s="95"/>
      <c r="AJ485" s="95"/>
      <c r="AK485" s="95"/>
      <c r="AL485" s="95"/>
      <c r="AM485" s="95"/>
      <c r="AN485" s="95"/>
      <c r="AO485" s="95"/>
      <c r="AP485" s="95"/>
      <c r="AQ485" s="95"/>
      <c r="AR485" s="95"/>
      <c r="AS485" s="95"/>
      <c r="AT485" s="95"/>
      <c r="AU485" s="95"/>
      <c r="AV485" s="95"/>
      <c r="AW485" s="95"/>
      <c r="AX485" s="95"/>
      <c r="AY485" s="95"/>
      <c r="AZ485" s="95"/>
      <c r="BA485" s="95"/>
      <c r="BB485" s="95"/>
      <c r="BC485" s="95"/>
      <c r="BD485" s="95"/>
      <c r="BE485" s="95"/>
      <c r="BF485" s="95"/>
      <c r="BG485" s="95"/>
      <c r="BH485" s="95"/>
      <c r="BI485" s="95"/>
      <c r="BJ485" s="95"/>
      <c r="BK485" s="95"/>
      <c r="BL485" s="95"/>
      <c r="BM485" s="95"/>
      <c r="BN485" s="95"/>
      <c r="BO485" s="95"/>
    </row>
    <row r="486" spans="1:67" ht="25.5" hidden="1" x14ac:dyDescent="0.2">
      <c r="A486" s="50"/>
      <c r="B486" s="49" t="s">
        <v>1176</v>
      </c>
      <c r="C486" s="47" t="s">
        <v>1177</v>
      </c>
      <c r="D486" s="50"/>
      <c r="E486" s="50"/>
      <c r="F486" s="50"/>
      <c r="G486" s="50"/>
      <c r="H486" s="50"/>
      <c r="I486" s="50"/>
      <c r="J486" s="90">
        <f t="shared" si="88"/>
        <v>0</v>
      </c>
      <c r="K486" s="50"/>
      <c r="L486" s="51"/>
      <c r="N486" s="95"/>
      <c r="O486" s="95"/>
      <c r="P486" s="95"/>
      <c r="Q486" s="112" t="str">
        <f t="shared" si="97"/>
        <v/>
      </c>
      <c r="R486" s="112" t="str">
        <f t="shared" si="90"/>
        <v/>
      </c>
      <c r="S486" s="112" t="str">
        <f t="shared" si="91"/>
        <v/>
      </c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 s="95"/>
      <c r="AM486" s="95"/>
      <c r="AN486" s="95"/>
      <c r="AO486" s="95"/>
      <c r="AP486" s="95"/>
      <c r="AQ486" s="95"/>
      <c r="AR486" s="95"/>
      <c r="AS486" s="95"/>
      <c r="AT486" s="95"/>
      <c r="AU486" s="95"/>
      <c r="AV486" s="95"/>
      <c r="AW486" s="95"/>
      <c r="AX486" s="95"/>
      <c r="AY486" s="95"/>
      <c r="AZ486" s="95"/>
      <c r="BA486" s="95"/>
      <c r="BB486" s="95"/>
      <c r="BC486" s="95"/>
      <c r="BD486" s="95"/>
      <c r="BE486" s="95"/>
      <c r="BF486" s="95"/>
      <c r="BG486" s="95"/>
      <c r="BH486" s="95"/>
      <c r="BI486" s="95"/>
      <c r="BJ486" s="95"/>
      <c r="BK486" s="95"/>
      <c r="BL486" s="95"/>
      <c r="BM486" s="95"/>
      <c r="BN486" s="95"/>
      <c r="BO486" s="95"/>
    </row>
    <row r="487" spans="1:67" ht="25.5" hidden="1" x14ac:dyDescent="0.2">
      <c r="A487" s="52" t="s">
        <v>1178</v>
      </c>
      <c r="B487" s="53" t="s">
        <v>1179</v>
      </c>
      <c r="C487" s="59" t="s">
        <v>1180</v>
      </c>
      <c r="D487" s="55">
        <v>180</v>
      </c>
      <c r="E487" s="56">
        <v>16</v>
      </c>
      <c r="F487" s="57">
        <v>4.2</v>
      </c>
      <c r="G487" s="55">
        <v>6</v>
      </c>
      <c r="H487" s="55">
        <v>53</v>
      </c>
      <c r="I487" s="52" t="s">
        <v>16</v>
      </c>
      <c r="J487" s="90">
        <f t="shared" si="88"/>
        <v>551855.27272727271</v>
      </c>
      <c r="K487" s="60" t="s">
        <v>236</v>
      </c>
      <c r="L487" s="58">
        <v>1091245</v>
      </c>
      <c r="N487" s="95"/>
      <c r="O487" s="95"/>
      <c r="P487" s="97">
        <f>H487</f>
        <v>53</v>
      </c>
      <c r="Q487" s="112">
        <f t="shared" si="97"/>
        <v>872996</v>
      </c>
      <c r="R487" s="112">
        <f t="shared" si="90"/>
        <v>254623.83333333334</v>
      </c>
      <c r="S487" s="112">
        <f t="shared" si="91"/>
        <v>363748.33333333331</v>
      </c>
      <c r="T487" s="95"/>
      <c r="U487" s="95">
        <v>1</v>
      </c>
      <c r="V487" s="95"/>
      <c r="W487" s="95"/>
      <c r="X487" s="95">
        <v>1</v>
      </c>
      <c r="Y487" s="95"/>
      <c r="Z487" s="95"/>
      <c r="AA487" s="95"/>
      <c r="AB487" s="95"/>
      <c r="AC487" s="95"/>
      <c r="AD487" s="95"/>
      <c r="AE487" s="95"/>
      <c r="AF487" s="95"/>
      <c r="AG487" s="95"/>
      <c r="AH487" s="95"/>
      <c r="AI487" s="95"/>
      <c r="AJ487" s="95"/>
      <c r="AK487" s="95"/>
      <c r="AL487" s="95"/>
      <c r="AM487" s="95"/>
      <c r="AN487" s="95"/>
      <c r="AO487" s="95"/>
      <c r="AP487" s="95"/>
      <c r="AQ487" s="95"/>
      <c r="AR487" s="95"/>
      <c r="AS487" s="95"/>
      <c r="AT487" s="95"/>
      <c r="AU487" s="95"/>
      <c r="AV487" s="95"/>
      <c r="AW487" s="95"/>
      <c r="AX487" s="95"/>
      <c r="AY487" s="95"/>
      <c r="AZ487" s="95"/>
      <c r="BA487" s="95"/>
      <c r="BB487" s="95"/>
      <c r="BC487" s="95"/>
      <c r="BD487" s="95"/>
      <c r="BE487" s="95"/>
      <c r="BF487" s="95"/>
      <c r="BG487" s="95"/>
      <c r="BH487" s="95"/>
      <c r="BI487" s="95"/>
      <c r="BJ487" s="95"/>
      <c r="BK487" s="95"/>
      <c r="BL487" s="95"/>
      <c r="BM487" s="95"/>
      <c r="BN487" s="95"/>
      <c r="BO487" s="95"/>
    </row>
    <row r="488" spans="1:67" ht="25.5" hidden="1" x14ac:dyDescent="0.2">
      <c r="A488" s="52" t="s">
        <v>1181</v>
      </c>
      <c r="B488" s="53" t="s">
        <v>1182</v>
      </c>
      <c r="C488" s="59" t="s">
        <v>1183</v>
      </c>
      <c r="D488" s="55">
        <v>150</v>
      </c>
      <c r="E488" s="56">
        <v>17</v>
      </c>
      <c r="F488" s="57">
        <v>4.2</v>
      </c>
      <c r="G488" s="55">
        <v>6</v>
      </c>
      <c r="H488" s="55">
        <v>33</v>
      </c>
      <c r="I488" s="52" t="s">
        <v>114</v>
      </c>
      <c r="J488" s="90">
        <f t="shared" si="88"/>
        <v>434826</v>
      </c>
      <c r="K488" s="60" t="s">
        <v>236</v>
      </c>
      <c r="L488" s="58">
        <v>464335</v>
      </c>
      <c r="N488" s="95"/>
      <c r="O488" s="97">
        <f>H488</f>
        <v>33</v>
      </c>
      <c r="P488" s="95"/>
      <c r="Q488" s="112">
        <f t="shared" si="97"/>
        <v>473621.7</v>
      </c>
      <c r="R488" s="112">
        <f t="shared" si="90"/>
        <v>130013.8</v>
      </c>
      <c r="S488" s="112">
        <f t="shared" si="91"/>
        <v>185734</v>
      </c>
      <c r="T488" s="95"/>
      <c r="U488" s="95">
        <v>1</v>
      </c>
      <c r="V488" s="95"/>
      <c r="W488" s="95"/>
      <c r="X488" s="95">
        <v>1</v>
      </c>
      <c r="Y488" s="95"/>
      <c r="Z488" s="95"/>
      <c r="AA488" s="95"/>
      <c r="AB488" s="95"/>
      <c r="AC488" s="95"/>
      <c r="AD488" s="95"/>
      <c r="AE488" s="95"/>
      <c r="AF488" s="95"/>
      <c r="AG488" s="95"/>
      <c r="AH488" s="95"/>
      <c r="AI488" s="95"/>
      <c r="AJ488" s="95"/>
      <c r="AK488" s="95"/>
      <c r="AL488" s="95"/>
      <c r="AM488" s="95"/>
      <c r="AN488" s="95"/>
      <c r="AO488" s="95"/>
      <c r="AP488" s="95"/>
      <c r="AQ488" s="95"/>
      <c r="AR488" s="95"/>
      <c r="AS488" s="95"/>
      <c r="AT488" s="95"/>
      <c r="AU488" s="95"/>
      <c r="AV488" s="95"/>
      <c r="AW488" s="95"/>
      <c r="AX488" s="95"/>
      <c r="AY488" s="95"/>
      <c r="AZ488" s="95"/>
      <c r="BA488" s="95"/>
      <c r="BB488" s="95"/>
      <c r="BC488" s="95"/>
      <c r="BD488" s="95"/>
      <c r="BE488" s="95"/>
      <c r="BF488" s="95"/>
      <c r="BG488" s="95"/>
      <c r="BH488" s="95"/>
      <c r="BI488" s="95"/>
      <c r="BJ488" s="95"/>
      <c r="BK488" s="95"/>
      <c r="BL488" s="95"/>
      <c r="BM488" s="95"/>
      <c r="BN488" s="95"/>
      <c r="BO488" s="95"/>
    </row>
    <row r="489" spans="1:67" ht="25.5" hidden="1" x14ac:dyDescent="0.2">
      <c r="A489" s="50"/>
      <c r="B489" s="49" t="s">
        <v>1184</v>
      </c>
      <c r="C489" s="47" t="s">
        <v>1185</v>
      </c>
      <c r="D489" s="50"/>
      <c r="E489" s="50"/>
      <c r="F489" s="50"/>
      <c r="G489" s="50"/>
      <c r="H489" s="50"/>
      <c r="I489" s="50"/>
      <c r="J489" s="90">
        <f t="shared" si="88"/>
        <v>0</v>
      </c>
      <c r="K489" s="50"/>
      <c r="L489" s="51"/>
      <c r="N489" s="95"/>
      <c r="O489" s="95"/>
      <c r="P489" s="95"/>
      <c r="Q489" s="112" t="str">
        <f t="shared" si="97"/>
        <v/>
      </c>
      <c r="R489" s="112" t="str">
        <f t="shared" si="90"/>
        <v/>
      </c>
      <c r="S489" s="112" t="str">
        <f t="shared" si="91"/>
        <v/>
      </c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  <c r="AJ489" s="95"/>
      <c r="AK489" s="95"/>
      <c r="AL489" s="95"/>
      <c r="AM489" s="95"/>
      <c r="AN489" s="95"/>
      <c r="AO489" s="95"/>
      <c r="AP489" s="95"/>
      <c r="AQ489" s="95"/>
      <c r="AR489" s="95"/>
      <c r="AS489" s="95"/>
      <c r="AT489" s="95"/>
      <c r="AU489" s="95"/>
      <c r="AV489" s="95"/>
      <c r="AW489" s="95"/>
      <c r="AX489" s="95"/>
      <c r="AY489" s="95"/>
      <c r="AZ489" s="95"/>
      <c r="BA489" s="95"/>
      <c r="BB489" s="95"/>
      <c r="BC489" s="95"/>
      <c r="BD489" s="95"/>
      <c r="BE489" s="95"/>
      <c r="BF489" s="95"/>
      <c r="BG489" s="95"/>
      <c r="BH489" s="95"/>
      <c r="BI489" s="95"/>
      <c r="BJ489" s="95"/>
      <c r="BK489" s="95"/>
      <c r="BL489" s="95"/>
      <c r="BM489" s="95"/>
      <c r="BN489" s="95"/>
      <c r="BO489" s="95"/>
    </row>
    <row r="490" spans="1:67" ht="25.5" hidden="1" x14ac:dyDescent="0.2">
      <c r="A490" s="52" t="s">
        <v>1186</v>
      </c>
      <c r="B490" s="53" t="s">
        <v>1187</v>
      </c>
      <c r="C490" s="59" t="s">
        <v>1188</v>
      </c>
      <c r="D490" s="55">
        <v>260</v>
      </c>
      <c r="E490" s="56">
        <v>15</v>
      </c>
      <c r="F490" s="57">
        <v>3.5</v>
      </c>
      <c r="G490" s="55">
        <v>6</v>
      </c>
      <c r="H490" s="55">
        <v>201</v>
      </c>
      <c r="I490" s="52" t="s">
        <v>291</v>
      </c>
      <c r="J490" s="90">
        <f t="shared" si="88"/>
        <v>355619.25</v>
      </c>
      <c r="K490" s="60" t="s">
        <v>236</v>
      </c>
      <c r="L490" s="58">
        <v>5938103</v>
      </c>
      <c r="N490" s="97">
        <f t="shared" ref="N490:N491" si="99">H490</f>
        <v>201</v>
      </c>
      <c r="O490" s="95"/>
      <c r="P490" s="95"/>
      <c r="Q490" s="112">
        <f t="shared" si="97"/>
        <v>3083245.7884615385</v>
      </c>
      <c r="R490" s="112">
        <f t="shared" si="90"/>
        <v>799360.01923076937</v>
      </c>
      <c r="S490" s="112">
        <f t="shared" si="91"/>
        <v>1370331.4615384615</v>
      </c>
      <c r="T490" s="95"/>
      <c r="U490" s="95">
        <v>1</v>
      </c>
      <c r="V490" s="95"/>
      <c r="W490" s="95"/>
      <c r="X490" s="95">
        <v>1</v>
      </c>
      <c r="Y490" s="95"/>
      <c r="Z490" s="95"/>
      <c r="AA490" s="95"/>
      <c r="AB490" s="95"/>
      <c r="AC490" s="95"/>
      <c r="AD490" s="95"/>
      <c r="AE490" s="95"/>
      <c r="AF490" s="95"/>
      <c r="AG490" s="95"/>
      <c r="AH490" s="95"/>
      <c r="AI490" s="95"/>
      <c r="AJ490" s="95"/>
      <c r="AK490" s="95"/>
      <c r="AL490" s="95"/>
      <c r="AM490" s="95"/>
      <c r="AN490" s="95"/>
      <c r="AO490" s="95"/>
      <c r="AP490" s="95"/>
      <c r="AQ490" s="95"/>
      <c r="AR490" s="95"/>
      <c r="AS490" s="95"/>
      <c r="AT490" s="95"/>
      <c r="AU490" s="95"/>
      <c r="AV490" s="95"/>
      <c r="AW490" s="95"/>
      <c r="AX490" s="95"/>
      <c r="AY490" s="95"/>
      <c r="AZ490" s="95"/>
      <c r="BA490" s="95"/>
      <c r="BB490" s="95"/>
      <c r="BC490" s="95"/>
      <c r="BD490" s="95"/>
      <c r="BE490" s="95"/>
      <c r="BF490" s="95"/>
      <c r="BG490" s="95"/>
      <c r="BH490" s="95"/>
      <c r="BI490" s="95"/>
      <c r="BJ490" s="95"/>
      <c r="BK490" s="95"/>
      <c r="BL490" s="95"/>
      <c r="BM490" s="95"/>
      <c r="BN490" s="95"/>
      <c r="BO490" s="95"/>
    </row>
    <row r="491" spans="1:67" ht="38.25" hidden="1" x14ac:dyDescent="0.2">
      <c r="A491" s="52" t="s">
        <v>1189</v>
      </c>
      <c r="B491" s="53" t="s">
        <v>1190</v>
      </c>
      <c r="C491" s="59" t="s">
        <v>1191</v>
      </c>
      <c r="D491" s="55">
        <v>150</v>
      </c>
      <c r="E491" s="56">
        <v>15</v>
      </c>
      <c r="F491" s="57">
        <v>3.5</v>
      </c>
      <c r="G491" s="55">
        <v>6</v>
      </c>
      <c r="H491" s="55">
        <v>2</v>
      </c>
      <c r="I491" s="52" t="s">
        <v>291</v>
      </c>
      <c r="J491" s="90">
        <f t="shared" si="88"/>
        <v>3538.5</v>
      </c>
      <c r="K491" s="60" t="s">
        <v>1192</v>
      </c>
      <c r="L491" s="58">
        <v>1755761</v>
      </c>
      <c r="N491" s="97">
        <f t="shared" si="99"/>
        <v>2</v>
      </c>
      <c r="O491" s="95"/>
      <c r="P491" s="95"/>
      <c r="Q491" s="112">
        <f t="shared" si="97"/>
        <v>1580184.9</v>
      </c>
      <c r="R491" s="112">
        <f t="shared" si="90"/>
        <v>409677.56666666671</v>
      </c>
      <c r="S491" s="112">
        <f t="shared" si="91"/>
        <v>702304.4</v>
      </c>
      <c r="T491" s="95"/>
      <c r="U491" s="95">
        <v>1</v>
      </c>
      <c r="V491" s="95"/>
      <c r="W491" s="95">
        <v>1</v>
      </c>
      <c r="X491" s="95"/>
      <c r="Y491" s="95"/>
      <c r="Z491" s="95"/>
      <c r="AA491" s="95"/>
      <c r="AB491" s="95"/>
      <c r="AC491" s="95"/>
      <c r="AD491" s="95"/>
      <c r="AE491" s="95"/>
      <c r="AF491" s="95"/>
      <c r="AG491" s="95"/>
      <c r="AH491" s="95"/>
      <c r="AI491" s="95"/>
      <c r="AJ491" s="95"/>
      <c r="AK491" s="95"/>
      <c r="AL491" s="95"/>
      <c r="AM491" s="95"/>
      <c r="AN491" s="95"/>
      <c r="AO491" s="95"/>
      <c r="AP491" s="95"/>
      <c r="AQ491" s="95"/>
      <c r="AR491" s="95"/>
      <c r="AS491" s="95"/>
      <c r="AT491" s="95"/>
      <c r="AU491" s="95"/>
      <c r="AV491" s="95"/>
      <c r="AW491" s="95"/>
      <c r="AX491" s="95"/>
      <c r="AY491" s="95"/>
      <c r="AZ491" s="95"/>
      <c r="BA491" s="95"/>
      <c r="BB491" s="95"/>
      <c r="BC491" s="95"/>
      <c r="BD491" s="95"/>
      <c r="BE491" s="95"/>
      <c r="BF491" s="95"/>
      <c r="BG491" s="95"/>
      <c r="BH491" s="95"/>
      <c r="BI491" s="95"/>
      <c r="BJ491" s="95"/>
      <c r="BK491" s="95"/>
      <c r="BL491" s="95"/>
      <c r="BM491" s="95"/>
      <c r="BN491" s="95"/>
      <c r="BO491" s="95"/>
    </row>
    <row r="492" spans="1:67" ht="25.5" hidden="1" x14ac:dyDescent="0.2">
      <c r="A492" s="50"/>
      <c r="B492" s="49" t="s">
        <v>1193</v>
      </c>
      <c r="C492" s="47" t="s">
        <v>1194</v>
      </c>
      <c r="D492" s="50"/>
      <c r="E492" s="50"/>
      <c r="F492" s="50"/>
      <c r="G492" s="50"/>
      <c r="H492" s="50"/>
      <c r="I492" s="50"/>
      <c r="J492" s="90">
        <f t="shared" si="88"/>
        <v>0</v>
      </c>
      <c r="K492" s="50"/>
      <c r="L492" s="51"/>
      <c r="N492" s="95"/>
      <c r="O492" s="95"/>
      <c r="P492" s="95"/>
      <c r="Q492" s="112" t="str">
        <f t="shared" si="97"/>
        <v/>
      </c>
      <c r="R492" s="112" t="str">
        <f t="shared" si="90"/>
        <v/>
      </c>
      <c r="S492" s="112" t="str">
        <f t="shared" si="91"/>
        <v/>
      </c>
      <c r="T492" s="95"/>
      <c r="U492" s="95"/>
      <c r="V492" s="95"/>
      <c r="W492" s="95"/>
      <c r="X492" s="95"/>
      <c r="Y492" s="95"/>
      <c r="Z492" s="95"/>
      <c r="AA492" s="95"/>
      <c r="AB492" s="95"/>
      <c r="AC492" s="95"/>
      <c r="AD492" s="95"/>
      <c r="AE492" s="95"/>
      <c r="AF492" s="95"/>
      <c r="AG492" s="95"/>
      <c r="AH492" s="95"/>
      <c r="AI492" s="95"/>
      <c r="AJ492" s="95"/>
      <c r="AK492" s="95"/>
      <c r="AL492" s="95"/>
      <c r="AM492" s="95"/>
      <c r="AN492" s="95"/>
      <c r="AO492" s="95"/>
      <c r="AP492" s="95"/>
      <c r="AQ492" s="95"/>
      <c r="AR492" s="95"/>
      <c r="AS492" s="95"/>
      <c r="AT492" s="95"/>
      <c r="AU492" s="95"/>
      <c r="AV492" s="95"/>
      <c r="AW492" s="95"/>
      <c r="AX492" s="95"/>
      <c r="AY492" s="95"/>
      <c r="AZ492" s="95"/>
      <c r="BA492" s="95"/>
      <c r="BB492" s="95"/>
      <c r="BC492" s="95"/>
      <c r="BD492" s="95"/>
      <c r="BE492" s="95"/>
      <c r="BF492" s="95"/>
      <c r="BG492" s="95"/>
      <c r="BH492" s="95"/>
      <c r="BI492" s="95"/>
      <c r="BJ492" s="95"/>
      <c r="BK492" s="95"/>
      <c r="BL492" s="95"/>
      <c r="BM492" s="95"/>
      <c r="BN492" s="95"/>
      <c r="BO492" s="95"/>
    </row>
    <row r="493" spans="1:67" ht="25.5" hidden="1" x14ac:dyDescent="0.2">
      <c r="A493" s="50"/>
      <c r="B493" s="49" t="s">
        <v>1195</v>
      </c>
      <c r="C493" s="47" t="s">
        <v>1196</v>
      </c>
      <c r="D493" s="50"/>
      <c r="E493" s="50"/>
      <c r="F493" s="50"/>
      <c r="G493" s="50"/>
      <c r="H493" s="50"/>
      <c r="I493" s="50"/>
      <c r="J493" s="90">
        <f t="shared" si="88"/>
        <v>0</v>
      </c>
      <c r="K493" s="50"/>
      <c r="L493" s="51"/>
      <c r="N493" s="95"/>
      <c r="O493" s="95"/>
      <c r="P493" s="95"/>
      <c r="Q493" s="112" t="str">
        <f t="shared" si="97"/>
        <v/>
      </c>
      <c r="R493" s="112" t="str">
        <f t="shared" si="90"/>
        <v/>
      </c>
      <c r="S493" s="112" t="str">
        <f t="shared" si="91"/>
        <v/>
      </c>
      <c r="T493" s="95"/>
      <c r="U493" s="95"/>
      <c r="V493" s="95"/>
      <c r="W493" s="95"/>
      <c r="X493" s="95"/>
      <c r="Y493" s="95"/>
      <c r="Z493" s="95"/>
      <c r="AA493" s="95"/>
      <c r="AB493" s="95"/>
      <c r="AC493" s="95"/>
      <c r="AD493" s="95"/>
      <c r="AE493" s="95"/>
      <c r="AF493" s="95"/>
      <c r="AG493" s="95"/>
      <c r="AH493" s="95"/>
      <c r="AI493" s="95"/>
      <c r="AJ493" s="95"/>
      <c r="AK493" s="95"/>
      <c r="AL493" s="95"/>
      <c r="AM493" s="95"/>
      <c r="AN493" s="95"/>
      <c r="AO493" s="95"/>
      <c r="AP493" s="95"/>
      <c r="AQ493" s="95"/>
      <c r="AR493" s="95"/>
      <c r="AS493" s="95"/>
      <c r="AT493" s="95"/>
      <c r="AU493" s="95"/>
      <c r="AV493" s="95"/>
      <c r="AW493" s="95"/>
      <c r="AX493" s="95"/>
      <c r="AY493" s="95"/>
      <c r="AZ493" s="95"/>
      <c r="BA493" s="95"/>
      <c r="BB493" s="95"/>
      <c r="BC493" s="95"/>
      <c r="BD493" s="95"/>
      <c r="BE493" s="95"/>
      <c r="BF493" s="95"/>
      <c r="BG493" s="95"/>
      <c r="BH493" s="95"/>
      <c r="BI493" s="95"/>
      <c r="BJ493" s="95"/>
      <c r="BK493" s="95"/>
      <c r="BL493" s="95"/>
      <c r="BM493" s="95"/>
      <c r="BN493" s="95"/>
      <c r="BO493" s="95"/>
    </row>
    <row r="494" spans="1:67" ht="25.5" hidden="1" x14ac:dyDescent="0.2">
      <c r="A494" s="52" t="s">
        <v>1197</v>
      </c>
      <c r="B494" s="53" t="s">
        <v>1198</v>
      </c>
      <c r="C494" s="59" t="s">
        <v>1199</v>
      </c>
      <c r="D494" s="55">
        <v>190</v>
      </c>
      <c r="E494" s="56">
        <v>17</v>
      </c>
      <c r="F494" s="57">
        <v>4.7</v>
      </c>
      <c r="G494" s="55">
        <v>5</v>
      </c>
      <c r="H494" s="55">
        <v>3</v>
      </c>
      <c r="I494" s="52" t="s">
        <v>291</v>
      </c>
      <c r="J494" s="90">
        <f t="shared" si="88"/>
        <v>5307.75</v>
      </c>
      <c r="K494" s="50"/>
      <c r="L494" s="58">
        <v>3440</v>
      </c>
      <c r="N494" s="97">
        <f t="shared" ref="N494:N499" si="100">H494</f>
        <v>3</v>
      </c>
      <c r="O494" s="95"/>
      <c r="P494" s="95"/>
      <c r="Q494" s="112">
        <f t="shared" si="97"/>
        <v>3077.8947368421054</v>
      </c>
      <c r="R494" s="112">
        <f t="shared" si="90"/>
        <v>850.9473684210526</v>
      </c>
      <c r="S494" s="112">
        <f t="shared" si="91"/>
        <v>905.26315789473688</v>
      </c>
      <c r="T494" s="95"/>
      <c r="U494" s="95"/>
      <c r="V494" s="95"/>
      <c r="W494" s="95"/>
      <c r="X494" s="95"/>
      <c r="Y494" s="95"/>
      <c r="Z494" s="95"/>
      <c r="AA494" s="95"/>
      <c r="AB494" s="95"/>
      <c r="AC494" s="95"/>
      <c r="AD494" s="95"/>
      <c r="AE494" s="95"/>
      <c r="AF494" s="95"/>
      <c r="AG494" s="95"/>
      <c r="AH494" s="95"/>
      <c r="AI494" s="95"/>
      <c r="AJ494" s="95"/>
      <c r="AK494" s="95"/>
      <c r="AL494" s="95"/>
      <c r="AM494" s="95"/>
      <c r="AN494" s="95"/>
      <c r="AO494" s="95"/>
      <c r="AP494" s="95"/>
      <c r="AQ494" s="95"/>
      <c r="AR494" s="95"/>
      <c r="AS494" s="95"/>
      <c r="AT494" s="95"/>
      <c r="AU494" s="95"/>
      <c r="AV494" s="95"/>
      <c r="AW494" s="95"/>
      <c r="AX494" s="95"/>
      <c r="AY494" s="95"/>
      <c r="AZ494" s="95"/>
      <c r="BA494" s="95"/>
      <c r="BB494" s="95"/>
      <c r="BC494" s="95"/>
      <c r="BD494" s="95"/>
      <c r="BE494" s="95"/>
      <c r="BF494" s="95"/>
      <c r="BG494" s="95"/>
      <c r="BH494" s="95"/>
      <c r="BI494" s="95"/>
      <c r="BJ494" s="95"/>
      <c r="BK494" s="95"/>
      <c r="BL494" s="95"/>
      <c r="BM494" s="95"/>
      <c r="BN494" s="95"/>
      <c r="BO494" s="95"/>
    </row>
    <row r="495" spans="1:67" ht="25.5" hidden="1" x14ac:dyDescent="0.2">
      <c r="A495" s="52" t="s">
        <v>1200</v>
      </c>
      <c r="B495" s="53" t="s">
        <v>1201</v>
      </c>
      <c r="C495" s="59" t="s">
        <v>1202</v>
      </c>
      <c r="D495" s="55">
        <v>190</v>
      </c>
      <c r="E495" s="56">
        <v>17</v>
      </c>
      <c r="F495" s="57">
        <v>4.7</v>
      </c>
      <c r="G495" s="55">
        <v>5</v>
      </c>
      <c r="H495" s="55">
        <v>5</v>
      </c>
      <c r="I495" s="52" t="s">
        <v>291</v>
      </c>
      <c r="J495" s="90">
        <f t="shared" si="88"/>
        <v>8846.25</v>
      </c>
      <c r="K495" s="50"/>
      <c r="L495" s="58">
        <v>3898</v>
      </c>
      <c r="N495" s="97">
        <f t="shared" si="100"/>
        <v>5</v>
      </c>
      <c r="O495" s="95"/>
      <c r="P495" s="95"/>
      <c r="Q495" s="112">
        <f t="shared" si="97"/>
        <v>3487.6842105263158</v>
      </c>
      <c r="R495" s="112">
        <f t="shared" si="90"/>
        <v>964.2421052631579</v>
      </c>
      <c r="S495" s="112">
        <f t="shared" si="91"/>
        <v>1025.7894736842106</v>
      </c>
      <c r="T495" s="95"/>
      <c r="U495" s="95"/>
      <c r="V495" s="95"/>
      <c r="W495" s="95"/>
      <c r="X495" s="95"/>
      <c r="Y495" s="95"/>
      <c r="Z495" s="95"/>
      <c r="AA495" s="95"/>
      <c r="AB495" s="95"/>
      <c r="AC495" s="95"/>
      <c r="AD495" s="95"/>
      <c r="AE495" s="95"/>
      <c r="AF495" s="95"/>
      <c r="AG495" s="95"/>
      <c r="AH495" s="95"/>
      <c r="AI495" s="95"/>
      <c r="AJ495" s="95"/>
      <c r="AK495" s="95"/>
      <c r="AL495" s="95"/>
      <c r="AM495" s="95"/>
      <c r="AN495" s="95"/>
      <c r="AO495" s="95"/>
      <c r="AP495" s="95"/>
      <c r="AQ495" s="95"/>
      <c r="AR495" s="95"/>
      <c r="AS495" s="95"/>
      <c r="AT495" s="95"/>
      <c r="AU495" s="95"/>
      <c r="AV495" s="95"/>
      <c r="AW495" s="95"/>
      <c r="AX495" s="95"/>
      <c r="AY495" s="95"/>
      <c r="AZ495" s="95"/>
      <c r="BA495" s="95"/>
      <c r="BB495" s="95"/>
      <c r="BC495" s="95"/>
      <c r="BD495" s="95"/>
      <c r="BE495" s="95"/>
      <c r="BF495" s="95"/>
      <c r="BG495" s="95"/>
      <c r="BH495" s="95"/>
      <c r="BI495" s="95"/>
      <c r="BJ495" s="95"/>
      <c r="BK495" s="95"/>
      <c r="BL495" s="95"/>
      <c r="BM495" s="95"/>
      <c r="BN495" s="95"/>
      <c r="BO495" s="95"/>
    </row>
    <row r="496" spans="1:67" ht="25.5" hidden="1" x14ac:dyDescent="0.2">
      <c r="A496" s="52" t="s">
        <v>1203</v>
      </c>
      <c r="B496" s="53" t="s">
        <v>1204</v>
      </c>
      <c r="C496" s="59" t="s">
        <v>1205</v>
      </c>
      <c r="D496" s="55">
        <v>190</v>
      </c>
      <c r="E496" s="56">
        <v>17</v>
      </c>
      <c r="F496" s="57">
        <v>4.7</v>
      </c>
      <c r="G496" s="55">
        <v>5</v>
      </c>
      <c r="H496" s="55">
        <v>8</v>
      </c>
      <c r="I496" s="52" t="s">
        <v>291</v>
      </c>
      <c r="J496" s="90">
        <f t="shared" si="88"/>
        <v>14154</v>
      </c>
      <c r="K496" s="50"/>
      <c r="L496" s="58">
        <v>4586</v>
      </c>
      <c r="N496" s="97">
        <f t="shared" si="100"/>
        <v>8</v>
      </c>
      <c r="O496" s="95"/>
      <c r="P496" s="95"/>
      <c r="Q496" s="112">
        <f t="shared" si="97"/>
        <v>4103.2631578947367</v>
      </c>
      <c r="R496" s="112">
        <f t="shared" si="90"/>
        <v>1134.4315789473685</v>
      </c>
      <c r="S496" s="112">
        <f t="shared" si="91"/>
        <v>1206.8421052631579</v>
      </c>
      <c r="T496" s="95"/>
      <c r="U496" s="95"/>
      <c r="V496" s="95"/>
      <c r="W496" s="95"/>
      <c r="X496" s="95"/>
      <c r="Y496" s="95"/>
      <c r="Z496" s="95"/>
      <c r="AA496" s="95"/>
      <c r="AB496" s="95"/>
      <c r="AC496" s="95"/>
      <c r="AD496" s="95"/>
      <c r="AE496" s="95"/>
      <c r="AF496" s="95"/>
      <c r="AG496" s="95"/>
      <c r="AH496" s="95"/>
      <c r="AI496" s="95"/>
      <c r="AJ496" s="95"/>
      <c r="AK496" s="95"/>
      <c r="AL496" s="95"/>
      <c r="AM496" s="95"/>
      <c r="AN496" s="95"/>
      <c r="AO496" s="95"/>
      <c r="AP496" s="95"/>
      <c r="AQ496" s="95"/>
      <c r="AR496" s="95"/>
      <c r="AS496" s="95"/>
      <c r="AT496" s="95"/>
      <c r="AU496" s="95"/>
      <c r="AV496" s="95"/>
      <c r="AW496" s="95"/>
      <c r="AX496" s="95"/>
      <c r="AY496" s="95"/>
      <c r="AZ496" s="95"/>
      <c r="BA496" s="95"/>
      <c r="BB496" s="95"/>
      <c r="BC496" s="95"/>
      <c r="BD496" s="95"/>
      <c r="BE496" s="95"/>
      <c r="BF496" s="95"/>
      <c r="BG496" s="95"/>
      <c r="BH496" s="95"/>
      <c r="BI496" s="95"/>
      <c r="BJ496" s="95"/>
      <c r="BK496" s="95"/>
      <c r="BL496" s="95"/>
      <c r="BM496" s="95"/>
      <c r="BN496" s="95"/>
      <c r="BO496" s="95"/>
    </row>
    <row r="497" spans="1:67" ht="25.5" hidden="1" x14ac:dyDescent="0.2">
      <c r="A497" s="52" t="s">
        <v>1206</v>
      </c>
      <c r="B497" s="53" t="s">
        <v>1207</v>
      </c>
      <c r="C497" s="59" t="s">
        <v>1208</v>
      </c>
      <c r="D497" s="55">
        <v>180</v>
      </c>
      <c r="E497" s="56">
        <v>17</v>
      </c>
      <c r="F497" s="57">
        <v>4.7</v>
      </c>
      <c r="G497" s="55">
        <v>5</v>
      </c>
      <c r="H497" s="55">
        <v>10</v>
      </c>
      <c r="I497" s="52" t="s">
        <v>291</v>
      </c>
      <c r="J497" s="90">
        <f t="shared" si="88"/>
        <v>17692.5</v>
      </c>
      <c r="K497" s="50"/>
      <c r="L497" s="58">
        <v>10663</v>
      </c>
      <c r="N497" s="97">
        <f t="shared" si="100"/>
        <v>10</v>
      </c>
      <c r="O497" s="95"/>
      <c r="P497" s="95"/>
      <c r="Q497" s="112">
        <f t="shared" si="97"/>
        <v>10070.611111111113</v>
      </c>
      <c r="R497" s="112">
        <f t="shared" si="90"/>
        <v>2784.2277777777776</v>
      </c>
      <c r="S497" s="112">
        <f t="shared" si="91"/>
        <v>2961.9444444444443</v>
      </c>
      <c r="T497" s="95"/>
      <c r="U497" s="95"/>
      <c r="V497" s="95"/>
      <c r="W497" s="95"/>
      <c r="X497" s="95"/>
      <c r="Y497" s="95"/>
      <c r="Z497" s="95"/>
      <c r="AA497" s="95"/>
      <c r="AB497" s="95"/>
      <c r="AC497" s="95"/>
      <c r="AD497" s="95"/>
      <c r="AE497" s="95"/>
      <c r="AF497" s="95"/>
      <c r="AG497" s="95"/>
      <c r="AH497" s="95"/>
      <c r="AI497" s="95"/>
      <c r="AJ497" s="95"/>
      <c r="AK497" s="95"/>
      <c r="AL497" s="95"/>
      <c r="AM497" s="95"/>
      <c r="AN497" s="95"/>
      <c r="AO497" s="95"/>
      <c r="AP497" s="95"/>
      <c r="AQ497" s="95"/>
      <c r="AR497" s="95"/>
      <c r="AS497" s="95"/>
      <c r="AT497" s="95"/>
      <c r="AU497" s="95"/>
      <c r="AV497" s="95"/>
      <c r="AW497" s="95"/>
      <c r="AX497" s="95"/>
      <c r="AY497" s="95"/>
      <c r="AZ497" s="95"/>
      <c r="BA497" s="95"/>
      <c r="BB497" s="95"/>
      <c r="BC497" s="95"/>
      <c r="BD497" s="95"/>
      <c r="BE497" s="95"/>
      <c r="BF497" s="95"/>
      <c r="BG497" s="95"/>
      <c r="BH497" s="95"/>
      <c r="BI497" s="95"/>
      <c r="BJ497" s="95"/>
      <c r="BK497" s="95"/>
      <c r="BL497" s="95"/>
      <c r="BM497" s="95"/>
      <c r="BN497" s="95"/>
      <c r="BO497" s="95"/>
    </row>
    <row r="498" spans="1:67" ht="25.5" hidden="1" x14ac:dyDescent="0.2">
      <c r="A498" s="52" t="s">
        <v>1209</v>
      </c>
      <c r="B498" s="53" t="s">
        <v>1210</v>
      </c>
      <c r="C498" s="59" t="s">
        <v>1211</v>
      </c>
      <c r="D498" s="55">
        <v>180</v>
      </c>
      <c r="E498" s="56">
        <v>16</v>
      </c>
      <c r="F498" s="57">
        <v>4.5</v>
      </c>
      <c r="G498" s="55">
        <v>5</v>
      </c>
      <c r="H498" s="55">
        <v>34</v>
      </c>
      <c r="I498" s="52" t="s">
        <v>291</v>
      </c>
      <c r="J498" s="90">
        <f t="shared" si="88"/>
        <v>60154.5</v>
      </c>
      <c r="K498" s="50"/>
      <c r="L498" s="58">
        <v>17198</v>
      </c>
      <c r="N498" s="97">
        <f t="shared" si="100"/>
        <v>34</v>
      </c>
      <c r="O498" s="95"/>
      <c r="P498" s="95"/>
      <c r="Q498" s="112">
        <f t="shared" si="97"/>
        <v>15287.111111111111</v>
      </c>
      <c r="R498" s="112">
        <f t="shared" si="90"/>
        <v>4299.5</v>
      </c>
      <c r="S498" s="112">
        <f t="shared" si="91"/>
        <v>4777.2222222222226</v>
      </c>
      <c r="T498" s="95"/>
      <c r="U498" s="95"/>
      <c r="V498" s="95"/>
      <c r="W498" s="95"/>
      <c r="X498" s="95"/>
      <c r="Y498" s="95"/>
      <c r="Z498" s="95"/>
      <c r="AA498" s="95"/>
      <c r="AB498" s="95"/>
      <c r="AC498" s="95"/>
      <c r="AD498" s="95"/>
      <c r="AE498" s="95"/>
      <c r="AF498" s="95"/>
      <c r="AG498" s="95"/>
      <c r="AH498" s="95"/>
      <c r="AI498" s="95"/>
      <c r="AJ498" s="95"/>
      <c r="AK498" s="95"/>
      <c r="AL498" s="95"/>
      <c r="AM498" s="95"/>
      <c r="AN498" s="95"/>
      <c r="AO498" s="95"/>
      <c r="AP498" s="95"/>
      <c r="AQ498" s="95"/>
      <c r="AR498" s="95"/>
      <c r="AS498" s="95"/>
      <c r="AT498" s="95"/>
      <c r="AU498" s="95"/>
      <c r="AV498" s="95"/>
      <c r="AW498" s="95"/>
      <c r="AX498" s="95"/>
      <c r="AY498" s="95"/>
      <c r="AZ498" s="95"/>
      <c r="BA498" s="95"/>
      <c r="BB498" s="95"/>
      <c r="BC498" s="95"/>
      <c r="BD498" s="95"/>
      <c r="BE498" s="95"/>
      <c r="BF498" s="95"/>
      <c r="BG498" s="95"/>
      <c r="BH498" s="95"/>
      <c r="BI498" s="95"/>
      <c r="BJ498" s="95"/>
      <c r="BK498" s="95"/>
      <c r="BL498" s="95"/>
      <c r="BM498" s="95"/>
      <c r="BN498" s="95"/>
      <c r="BO498" s="95"/>
    </row>
    <row r="499" spans="1:67" ht="25.5" hidden="1" x14ac:dyDescent="0.2">
      <c r="A499" s="52" t="s">
        <v>1212</v>
      </c>
      <c r="B499" s="53" t="s">
        <v>1213</v>
      </c>
      <c r="C499" s="59" t="s">
        <v>1214</v>
      </c>
      <c r="D499" s="55">
        <v>180</v>
      </c>
      <c r="E499" s="56">
        <v>16</v>
      </c>
      <c r="F499" s="57">
        <v>4.2</v>
      </c>
      <c r="G499" s="55">
        <v>5</v>
      </c>
      <c r="H499" s="55">
        <v>48</v>
      </c>
      <c r="I499" s="52" t="s">
        <v>291</v>
      </c>
      <c r="J499" s="90">
        <f t="shared" si="88"/>
        <v>84924</v>
      </c>
      <c r="K499" s="50"/>
      <c r="L499" s="58">
        <v>27860</v>
      </c>
      <c r="N499" s="97">
        <f t="shared" si="100"/>
        <v>48</v>
      </c>
      <c r="O499" s="95"/>
      <c r="P499" s="95"/>
      <c r="Q499" s="112">
        <f t="shared" si="97"/>
        <v>24764.444444444445</v>
      </c>
      <c r="R499" s="112">
        <f t="shared" si="90"/>
        <v>6500.666666666667</v>
      </c>
      <c r="S499" s="112">
        <f t="shared" si="91"/>
        <v>7738.8888888888887</v>
      </c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  <c r="AJ499" s="95"/>
      <c r="AK499" s="95"/>
      <c r="AL499" s="95"/>
      <c r="AM499" s="95"/>
      <c r="AN499" s="95"/>
      <c r="AO499" s="95"/>
      <c r="AP499" s="95"/>
      <c r="AQ499" s="95"/>
      <c r="AR499" s="95"/>
      <c r="AS499" s="95"/>
      <c r="AT499" s="95"/>
      <c r="AU499" s="95"/>
      <c r="AV499" s="95"/>
      <c r="AW499" s="95"/>
      <c r="AX499" s="95"/>
      <c r="AY499" s="95"/>
      <c r="AZ499" s="95"/>
      <c r="BA499" s="95"/>
      <c r="BB499" s="95"/>
      <c r="BC499" s="95"/>
      <c r="BD499" s="95"/>
      <c r="BE499" s="95"/>
      <c r="BF499" s="95"/>
      <c r="BG499" s="95"/>
      <c r="BH499" s="95"/>
      <c r="BI499" s="95"/>
      <c r="BJ499" s="95"/>
      <c r="BK499" s="95"/>
      <c r="BL499" s="95"/>
      <c r="BM499" s="95"/>
      <c r="BN499" s="95"/>
      <c r="BO499" s="95"/>
    </row>
    <row r="500" spans="1:67" ht="38.25" hidden="1" x14ac:dyDescent="0.2">
      <c r="A500" s="50"/>
      <c r="B500" s="49" t="s">
        <v>1215</v>
      </c>
      <c r="C500" s="54" t="s">
        <v>2528</v>
      </c>
      <c r="D500" s="50"/>
      <c r="E500" s="50"/>
      <c r="F500" s="50"/>
      <c r="G500" s="50"/>
      <c r="H500" s="50"/>
      <c r="I500" s="50"/>
      <c r="J500" s="90">
        <f t="shared" si="88"/>
        <v>0</v>
      </c>
      <c r="K500" s="50"/>
      <c r="L500" s="51"/>
      <c r="N500" s="95"/>
      <c r="O500" s="95"/>
      <c r="P500" s="95"/>
      <c r="Q500" s="112" t="str">
        <f t="shared" si="97"/>
        <v/>
      </c>
      <c r="R500" s="112" t="str">
        <f t="shared" si="90"/>
        <v/>
      </c>
      <c r="S500" s="112" t="str">
        <f t="shared" si="91"/>
        <v/>
      </c>
      <c r="T500" s="95"/>
      <c r="U500" s="95"/>
      <c r="V500" s="95"/>
      <c r="W500" s="95"/>
      <c r="X500" s="95"/>
      <c r="Y500" s="95"/>
      <c r="Z500" s="95"/>
      <c r="AA500" s="95"/>
      <c r="AB500" s="95"/>
      <c r="AC500" s="95"/>
      <c r="AD500" s="95"/>
      <c r="AE500" s="95"/>
      <c r="AF500" s="95"/>
      <c r="AG500" s="95"/>
      <c r="AH500" s="95"/>
      <c r="AI500" s="95"/>
      <c r="AJ500" s="95"/>
      <c r="AK500" s="95"/>
      <c r="AL500" s="95"/>
      <c r="AM500" s="95"/>
      <c r="AN500" s="95"/>
      <c r="AO500" s="95"/>
      <c r="AP500" s="95"/>
      <c r="AQ500" s="95"/>
      <c r="AR500" s="95"/>
      <c r="AS500" s="95"/>
      <c r="AT500" s="95"/>
      <c r="AU500" s="95"/>
      <c r="AV500" s="95"/>
      <c r="AW500" s="95"/>
      <c r="AX500" s="95"/>
      <c r="AY500" s="95"/>
      <c r="AZ500" s="95"/>
      <c r="BA500" s="95"/>
      <c r="BB500" s="95"/>
      <c r="BC500" s="95"/>
      <c r="BD500" s="95"/>
      <c r="BE500" s="95"/>
      <c r="BF500" s="95"/>
      <c r="BG500" s="95"/>
      <c r="BH500" s="95"/>
      <c r="BI500" s="95"/>
      <c r="BJ500" s="95"/>
      <c r="BK500" s="95"/>
      <c r="BL500" s="95"/>
      <c r="BM500" s="95"/>
      <c r="BN500" s="95"/>
      <c r="BO500" s="95"/>
    </row>
    <row r="501" spans="1:67" ht="25.5" hidden="1" x14ac:dyDescent="0.2">
      <c r="A501" s="52" t="s">
        <v>1216</v>
      </c>
      <c r="B501" s="53" t="s">
        <v>1217</v>
      </c>
      <c r="C501" s="59" t="s">
        <v>1218</v>
      </c>
      <c r="D501" s="55">
        <v>150</v>
      </c>
      <c r="E501" s="56">
        <v>20</v>
      </c>
      <c r="F501" s="57">
        <v>5.4</v>
      </c>
      <c r="G501" s="55">
        <v>5</v>
      </c>
      <c r="H501" s="56">
        <v>2.7</v>
      </c>
      <c r="I501" s="52" t="s">
        <v>16</v>
      </c>
      <c r="J501" s="90">
        <f t="shared" si="88"/>
        <v>28113.381818181821</v>
      </c>
      <c r="K501" s="50"/>
      <c r="L501" s="58">
        <v>12956</v>
      </c>
      <c r="N501" s="95"/>
      <c r="O501" s="95"/>
      <c r="P501" s="97">
        <f t="shared" ref="P501:P509" si="101">H501</f>
        <v>2.7</v>
      </c>
      <c r="Q501" s="112">
        <f t="shared" si="97"/>
        <v>17274.666666666668</v>
      </c>
      <c r="R501" s="112">
        <f t="shared" si="90"/>
        <v>4664.1600000000008</v>
      </c>
      <c r="S501" s="112">
        <f t="shared" si="91"/>
        <v>4318.666666666667</v>
      </c>
      <c r="T501" s="95"/>
      <c r="U501" s="95"/>
      <c r="V501" s="95"/>
      <c r="W501" s="95"/>
      <c r="X501" s="95"/>
      <c r="Y501" s="95"/>
      <c r="Z501" s="95"/>
      <c r="AA501" s="95"/>
      <c r="AB501" s="95"/>
      <c r="AC501" s="95"/>
      <c r="AD501" s="95"/>
      <c r="AE501" s="95"/>
      <c r="AF501" s="95"/>
      <c r="AG501" s="95"/>
      <c r="AH501" s="95"/>
      <c r="AI501" s="95"/>
      <c r="AJ501" s="95"/>
      <c r="AK501" s="95"/>
      <c r="AL501" s="95"/>
      <c r="AM501" s="95"/>
      <c r="AN501" s="95"/>
      <c r="AO501" s="95"/>
      <c r="AP501" s="95"/>
      <c r="AQ501" s="95"/>
      <c r="AR501" s="95"/>
      <c r="AS501" s="95"/>
      <c r="AT501" s="95"/>
      <c r="AU501" s="95"/>
      <c r="AV501" s="95"/>
      <c r="AW501" s="95"/>
      <c r="AX501" s="95"/>
      <c r="AY501" s="95"/>
      <c r="AZ501" s="95"/>
      <c r="BA501" s="95"/>
      <c r="BB501" s="95"/>
      <c r="BC501" s="95"/>
      <c r="BD501" s="95"/>
      <c r="BE501" s="95"/>
      <c r="BF501" s="95"/>
      <c r="BG501" s="95"/>
      <c r="BH501" s="95"/>
      <c r="BI501" s="95"/>
      <c r="BJ501" s="95"/>
      <c r="BK501" s="95"/>
      <c r="BL501" s="95"/>
      <c r="BM501" s="95"/>
      <c r="BN501" s="95"/>
      <c r="BO501" s="95"/>
    </row>
    <row r="502" spans="1:67" ht="25.5" hidden="1" x14ac:dyDescent="0.2">
      <c r="A502" s="52" t="s">
        <v>1219</v>
      </c>
      <c r="B502" s="53" t="s">
        <v>1220</v>
      </c>
      <c r="C502" s="59" t="s">
        <v>1221</v>
      </c>
      <c r="D502" s="55">
        <v>150</v>
      </c>
      <c r="E502" s="56">
        <v>20</v>
      </c>
      <c r="F502" s="57">
        <v>5.4</v>
      </c>
      <c r="G502" s="55">
        <v>5</v>
      </c>
      <c r="H502" s="55">
        <v>3</v>
      </c>
      <c r="I502" s="52" t="s">
        <v>16</v>
      </c>
      <c r="J502" s="90">
        <f t="shared" si="88"/>
        <v>31237.090909090908</v>
      </c>
      <c r="K502" s="50"/>
      <c r="L502" s="58">
        <v>15478</v>
      </c>
      <c r="N502" s="95"/>
      <c r="O502" s="95"/>
      <c r="P502" s="97">
        <f t="shared" si="101"/>
        <v>3</v>
      </c>
      <c r="Q502" s="112">
        <f t="shared" si="97"/>
        <v>20637.333333333332</v>
      </c>
      <c r="R502" s="112">
        <f t="shared" si="90"/>
        <v>5572.0800000000008</v>
      </c>
      <c r="S502" s="112">
        <f t="shared" si="91"/>
        <v>5159.333333333333</v>
      </c>
      <c r="T502" s="95"/>
      <c r="U502" s="95"/>
      <c r="V502" s="95"/>
      <c r="W502" s="95"/>
      <c r="X502" s="95"/>
      <c r="Y502" s="95"/>
      <c r="Z502" s="95"/>
      <c r="AA502" s="95"/>
      <c r="AB502" s="95"/>
      <c r="AC502" s="95"/>
      <c r="AD502" s="95"/>
      <c r="AE502" s="95"/>
      <c r="AF502" s="95"/>
      <c r="AG502" s="95"/>
      <c r="AH502" s="95"/>
      <c r="AI502" s="95"/>
      <c r="AJ502" s="95"/>
      <c r="AK502" s="95"/>
      <c r="AL502" s="95"/>
      <c r="AM502" s="95"/>
      <c r="AN502" s="95"/>
      <c r="AO502" s="95"/>
      <c r="AP502" s="95"/>
      <c r="AQ502" s="95"/>
      <c r="AR502" s="95"/>
      <c r="AS502" s="95"/>
      <c r="AT502" s="95"/>
      <c r="AU502" s="95"/>
      <c r="AV502" s="95"/>
      <c r="AW502" s="95"/>
      <c r="AX502" s="95"/>
      <c r="AY502" s="95"/>
      <c r="AZ502" s="95"/>
      <c r="BA502" s="95"/>
      <c r="BB502" s="95"/>
      <c r="BC502" s="95"/>
      <c r="BD502" s="95"/>
      <c r="BE502" s="95"/>
      <c r="BF502" s="95"/>
      <c r="BG502" s="95"/>
      <c r="BH502" s="95"/>
      <c r="BI502" s="95"/>
      <c r="BJ502" s="95"/>
      <c r="BK502" s="95"/>
      <c r="BL502" s="95"/>
      <c r="BM502" s="95"/>
      <c r="BN502" s="95"/>
      <c r="BO502" s="95"/>
    </row>
    <row r="503" spans="1:67" ht="25.5" hidden="1" x14ac:dyDescent="0.2">
      <c r="A503" s="52" t="s">
        <v>1222</v>
      </c>
      <c r="B503" s="53" t="s">
        <v>1223</v>
      </c>
      <c r="C503" s="59" t="s">
        <v>1224</v>
      </c>
      <c r="D503" s="55">
        <v>150</v>
      </c>
      <c r="E503" s="56">
        <v>20</v>
      </c>
      <c r="F503" s="57">
        <v>5.4</v>
      </c>
      <c r="G503" s="55">
        <v>5</v>
      </c>
      <c r="H503" s="55">
        <v>5</v>
      </c>
      <c r="I503" s="52" t="s">
        <v>16</v>
      </c>
      <c r="J503" s="90">
        <f t="shared" si="88"/>
        <v>52061.818181818177</v>
      </c>
      <c r="K503" s="50"/>
      <c r="L503" s="58">
        <v>26943</v>
      </c>
      <c r="N503" s="95"/>
      <c r="O503" s="95"/>
      <c r="P503" s="97">
        <f t="shared" si="101"/>
        <v>5</v>
      </c>
      <c r="Q503" s="112">
        <f t="shared" si="97"/>
        <v>35924</v>
      </c>
      <c r="R503" s="112">
        <f t="shared" si="90"/>
        <v>9699.4800000000014</v>
      </c>
      <c r="S503" s="112">
        <f t="shared" si="91"/>
        <v>8981</v>
      </c>
      <c r="T503" s="95"/>
      <c r="U503" s="95"/>
      <c r="V503" s="95"/>
      <c r="W503" s="95"/>
      <c r="X503" s="95"/>
      <c r="Y503" s="95"/>
      <c r="Z503" s="95"/>
      <c r="AA503" s="95"/>
      <c r="AB503" s="95"/>
      <c r="AC503" s="95"/>
      <c r="AD503" s="95"/>
      <c r="AE503" s="95"/>
      <c r="AF503" s="95"/>
      <c r="AG503" s="95"/>
      <c r="AH503" s="95"/>
      <c r="AI503" s="95"/>
      <c r="AJ503" s="95"/>
      <c r="AK503" s="95"/>
      <c r="AL503" s="95"/>
      <c r="AM503" s="95"/>
      <c r="AN503" s="95"/>
      <c r="AO503" s="95"/>
      <c r="AP503" s="95"/>
      <c r="AQ503" s="95"/>
      <c r="AR503" s="95"/>
      <c r="AS503" s="95"/>
      <c r="AT503" s="95"/>
      <c r="AU503" s="95"/>
      <c r="AV503" s="95"/>
      <c r="AW503" s="95"/>
      <c r="AX503" s="95"/>
      <c r="AY503" s="95"/>
      <c r="AZ503" s="95"/>
      <c r="BA503" s="95"/>
      <c r="BB503" s="95"/>
      <c r="BC503" s="95"/>
      <c r="BD503" s="95"/>
      <c r="BE503" s="95"/>
      <c r="BF503" s="95"/>
      <c r="BG503" s="95"/>
      <c r="BH503" s="95"/>
      <c r="BI503" s="95"/>
      <c r="BJ503" s="95"/>
      <c r="BK503" s="95"/>
      <c r="BL503" s="95"/>
      <c r="BM503" s="95"/>
      <c r="BN503" s="95"/>
      <c r="BO503" s="95"/>
    </row>
    <row r="504" spans="1:67" ht="25.5" hidden="1" x14ac:dyDescent="0.2">
      <c r="A504" s="52" t="s">
        <v>1225</v>
      </c>
      <c r="B504" s="53" t="s">
        <v>1226</v>
      </c>
      <c r="C504" s="59" t="s">
        <v>1227</v>
      </c>
      <c r="D504" s="55">
        <v>150</v>
      </c>
      <c r="E504" s="56">
        <v>18</v>
      </c>
      <c r="F504" s="57">
        <v>4.7</v>
      </c>
      <c r="G504" s="55">
        <v>5</v>
      </c>
      <c r="H504" s="55">
        <v>10</v>
      </c>
      <c r="I504" s="52" t="s">
        <v>16</v>
      </c>
      <c r="J504" s="90">
        <f t="shared" si="88"/>
        <v>104123.63636363635</v>
      </c>
      <c r="K504" s="50"/>
      <c r="L504" s="58">
        <v>65809</v>
      </c>
      <c r="N504" s="95"/>
      <c r="O504" s="95"/>
      <c r="P504" s="97">
        <f t="shared" si="101"/>
        <v>10</v>
      </c>
      <c r="Q504" s="112">
        <f t="shared" si="97"/>
        <v>71073.72</v>
      </c>
      <c r="R504" s="112">
        <f t="shared" si="90"/>
        <v>20620.153333333332</v>
      </c>
      <c r="S504" s="112">
        <f t="shared" si="91"/>
        <v>21936.333333333332</v>
      </c>
      <c r="T504" s="95"/>
      <c r="U504" s="95"/>
      <c r="V504" s="95"/>
      <c r="W504" s="95"/>
      <c r="X504" s="95"/>
      <c r="Y504" s="95"/>
      <c r="Z504" s="95"/>
      <c r="AA504" s="95"/>
      <c r="AB504" s="95"/>
      <c r="AC504" s="95"/>
      <c r="AD504" s="95"/>
      <c r="AE504" s="95"/>
      <c r="AF504" s="95"/>
      <c r="AG504" s="95"/>
      <c r="AH504" s="95"/>
      <c r="AI504" s="95"/>
      <c r="AJ504" s="95"/>
      <c r="AK504" s="95"/>
      <c r="AL504" s="95"/>
      <c r="AM504" s="95"/>
      <c r="AN504" s="95"/>
      <c r="AO504" s="95"/>
      <c r="AP504" s="95"/>
      <c r="AQ504" s="95"/>
      <c r="AR504" s="95"/>
      <c r="AS504" s="95"/>
      <c r="AT504" s="95"/>
      <c r="AU504" s="95"/>
      <c r="AV504" s="95"/>
      <c r="AW504" s="95"/>
      <c r="AX504" s="95"/>
      <c r="AY504" s="95"/>
      <c r="AZ504" s="95"/>
      <c r="BA504" s="95"/>
      <c r="BB504" s="95"/>
      <c r="BC504" s="95"/>
      <c r="BD504" s="95"/>
      <c r="BE504" s="95"/>
      <c r="BF504" s="95"/>
      <c r="BG504" s="95"/>
      <c r="BH504" s="95"/>
      <c r="BI504" s="95"/>
      <c r="BJ504" s="95"/>
      <c r="BK504" s="95"/>
      <c r="BL504" s="95"/>
      <c r="BM504" s="95"/>
      <c r="BN504" s="95"/>
      <c r="BO504" s="95"/>
    </row>
    <row r="505" spans="1:67" ht="25.5" hidden="1" x14ac:dyDescent="0.2">
      <c r="A505" s="52" t="s">
        <v>1228</v>
      </c>
      <c r="B505" s="53" t="s">
        <v>1229</v>
      </c>
      <c r="C505" s="59" t="s">
        <v>1230</v>
      </c>
      <c r="D505" s="55">
        <v>150</v>
      </c>
      <c r="E505" s="56">
        <v>17</v>
      </c>
      <c r="F505" s="57">
        <v>4</v>
      </c>
      <c r="G505" s="55">
        <v>5</v>
      </c>
      <c r="H505" s="55">
        <v>11</v>
      </c>
      <c r="I505" s="52" t="s">
        <v>16</v>
      </c>
      <c r="J505" s="90">
        <f t="shared" si="88"/>
        <v>114536</v>
      </c>
      <c r="K505" s="50"/>
      <c r="L505" s="58">
        <v>73720</v>
      </c>
      <c r="N505" s="95"/>
      <c r="O505" s="95"/>
      <c r="P505" s="97">
        <f t="shared" si="101"/>
        <v>11</v>
      </c>
      <c r="Q505" s="112">
        <f t="shared" si="97"/>
        <v>75194.399999999994</v>
      </c>
      <c r="R505" s="112">
        <f t="shared" si="90"/>
        <v>19658.666666666668</v>
      </c>
      <c r="S505" s="112">
        <f t="shared" si="91"/>
        <v>24573.333333333332</v>
      </c>
      <c r="T505" s="95"/>
      <c r="U505" s="95"/>
      <c r="V505" s="95"/>
      <c r="W505" s="95"/>
      <c r="X505" s="95"/>
      <c r="Y505" s="95"/>
      <c r="Z505" s="95"/>
      <c r="AA505" s="95"/>
      <c r="AB505" s="95"/>
      <c r="AC505" s="95"/>
      <c r="AD505" s="95"/>
      <c r="AE505" s="95"/>
      <c r="AF505" s="95"/>
      <c r="AG505" s="95"/>
      <c r="AH505" s="95"/>
      <c r="AI505" s="95"/>
      <c r="AJ505" s="95"/>
      <c r="AK505" s="95"/>
      <c r="AL505" s="95"/>
      <c r="AM505" s="95"/>
      <c r="AN505" s="95"/>
      <c r="AO505" s="95"/>
      <c r="AP505" s="95"/>
      <c r="AQ505" s="95"/>
      <c r="AR505" s="95"/>
      <c r="AS505" s="95"/>
      <c r="AT505" s="95"/>
      <c r="AU505" s="95"/>
      <c r="AV505" s="95"/>
      <c r="AW505" s="95"/>
      <c r="AX505" s="95"/>
      <c r="AY505" s="95"/>
      <c r="AZ505" s="95"/>
      <c r="BA505" s="95"/>
      <c r="BB505" s="95"/>
      <c r="BC505" s="95"/>
      <c r="BD505" s="95"/>
      <c r="BE505" s="95"/>
      <c r="BF505" s="95"/>
      <c r="BG505" s="95"/>
      <c r="BH505" s="95"/>
      <c r="BI505" s="95"/>
      <c r="BJ505" s="95"/>
      <c r="BK505" s="95"/>
      <c r="BL505" s="95"/>
      <c r="BM505" s="95"/>
      <c r="BN505" s="95"/>
      <c r="BO505" s="95"/>
    </row>
    <row r="506" spans="1:67" ht="25.5" hidden="1" x14ac:dyDescent="0.2">
      <c r="A506" s="52" t="s">
        <v>1231</v>
      </c>
      <c r="B506" s="53" t="s">
        <v>1232</v>
      </c>
      <c r="C506" s="59" t="s">
        <v>1071</v>
      </c>
      <c r="D506" s="55">
        <v>150</v>
      </c>
      <c r="E506" s="56">
        <v>17</v>
      </c>
      <c r="F506" s="57">
        <v>4</v>
      </c>
      <c r="G506" s="55">
        <v>5</v>
      </c>
      <c r="H506" s="55">
        <v>15</v>
      </c>
      <c r="I506" s="52" t="s">
        <v>16</v>
      </c>
      <c r="J506" s="90">
        <f t="shared" si="88"/>
        <v>156185.45454545453</v>
      </c>
      <c r="K506" s="50"/>
      <c r="L506" s="58">
        <v>89198</v>
      </c>
      <c r="N506" s="95"/>
      <c r="O506" s="95"/>
      <c r="P506" s="97">
        <f t="shared" si="101"/>
        <v>15</v>
      </c>
      <c r="Q506" s="112">
        <f t="shared" si="97"/>
        <v>90981.96</v>
      </c>
      <c r="R506" s="112">
        <f t="shared" si="90"/>
        <v>23786.133333333335</v>
      </c>
      <c r="S506" s="112">
        <f t="shared" si="91"/>
        <v>29732.666666666668</v>
      </c>
      <c r="T506" s="95"/>
      <c r="U506" s="95"/>
      <c r="V506" s="95"/>
      <c r="W506" s="95"/>
      <c r="X506" s="95"/>
      <c r="Y506" s="95"/>
      <c r="Z506" s="95"/>
      <c r="AA506" s="95"/>
      <c r="AB506" s="95"/>
      <c r="AC506" s="95"/>
      <c r="AD506" s="95"/>
      <c r="AE506" s="95"/>
      <c r="AF506" s="95"/>
      <c r="AG506" s="95"/>
      <c r="AH506" s="95"/>
      <c r="AI506" s="95"/>
      <c r="AJ506" s="95"/>
      <c r="AK506" s="95"/>
      <c r="AL506" s="95"/>
      <c r="AM506" s="95"/>
      <c r="AN506" s="95"/>
      <c r="AO506" s="95"/>
      <c r="AP506" s="95"/>
      <c r="AQ506" s="95"/>
      <c r="AR506" s="95"/>
      <c r="AS506" s="95"/>
      <c r="AT506" s="95"/>
      <c r="AU506" s="95"/>
      <c r="AV506" s="95"/>
      <c r="AW506" s="95"/>
      <c r="AX506" s="95"/>
      <c r="AY506" s="95"/>
      <c r="AZ506" s="95"/>
      <c r="BA506" s="95"/>
      <c r="BB506" s="95"/>
      <c r="BC506" s="95"/>
      <c r="BD506" s="95"/>
      <c r="BE506" s="95"/>
      <c r="BF506" s="95"/>
      <c r="BG506" s="95"/>
      <c r="BH506" s="95"/>
      <c r="BI506" s="95"/>
      <c r="BJ506" s="95"/>
      <c r="BK506" s="95"/>
      <c r="BL506" s="95"/>
      <c r="BM506" s="95"/>
      <c r="BN506" s="95"/>
      <c r="BO506" s="95"/>
    </row>
    <row r="507" spans="1:67" ht="25.5" hidden="1" x14ac:dyDescent="0.2">
      <c r="A507" s="52" t="s">
        <v>1233</v>
      </c>
      <c r="B507" s="53" t="s">
        <v>1234</v>
      </c>
      <c r="C507" s="59" t="s">
        <v>1235</v>
      </c>
      <c r="D507" s="55">
        <v>150</v>
      </c>
      <c r="E507" s="56">
        <v>17</v>
      </c>
      <c r="F507" s="57">
        <v>4.4000000000000004</v>
      </c>
      <c r="G507" s="55">
        <v>5</v>
      </c>
      <c r="H507" s="55">
        <v>20</v>
      </c>
      <c r="I507" s="52" t="s">
        <v>16</v>
      </c>
      <c r="J507" s="90">
        <f t="shared" si="88"/>
        <v>208247.27272727271</v>
      </c>
      <c r="K507" s="50"/>
      <c r="L507" s="58">
        <v>114952</v>
      </c>
      <c r="N507" s="95"/>
      <c r="O507" s="95"/>
      <c r="P507" s="97">
        <f t="shared" si="101"/>
        <v>20</v>
      </c>
      <c r="Q507" s="112">
        <f t="shared" si="97"/>
        <v>117251.04</v>
      </c>
      <c r="R507" s="112">
        <f t="shared" si="90"/>
        <v>33719.253333333341</v>
      </c>
      <c r="S507" s="112">
        <f t="shared" si="91"/>
        <v>38317.333333333336</v>
      </c>
      <c r="T507" s="95"/>
      <c r="U507" s="95"/>
      <c r="V507" s="95"/>
      <c r="W507" s="95"/>
      <c r="X507" s="95"/>
      <c r="Y507" s="95"/>
      <c r="Z507" s="95"/>
      <c r="AA507" s="95"/>
      <c r="AB507" s="95"/>
      <c r="AC507" s="95"/>
      <c r="AD507" s="95"/>
      <c r="AE507" s="95"/>
      <c r="AF507" s="95"/>
      <c r="AG507" s="95"/>
      <c r="AH507" s="95"/>
      <c r="AI507" s="95"/>
      <c r="AJ507" s="95"/>
      <c r="AK507" s="95"/>
      <c r="AL507" s="95"/>
      <c r="AM507" s="95"/>
      <c r="AN507" s="95"/>
      <c r="AO507" s="95"/>
      <c r="AP507" s="95"/>
      <c r="AQ507" s="95"/>
      <c r="AR507" s="95"/>
      <c r="AS507" s="95"/>
      <c r="AT507" s="95"/>
      <c r="AU507" s="95"/>
      <c r="AV507" s="95"/>
      <c r="AW507" s="95"/>
      <c r="AX507" s="95"/>
      <c r="AY507" s="95"/>
      <c r="AZ507" s="95"/>
      <c r="BA507" s="95"/>
      <c r="BB507" s="95"/>
      <c r="BC507" s="95"/>
      <c r="BD507" s="95"/>
      <c r="BE507" s="95"/>
      <c r="BF507" s="95"/>
      <c r="BG507" s="95"/>
      <c r="BH507" s="95"/>
      <c r="BI507" s="95"/>
      <c r="BJ507" s="95"/>
      <c r="BK507" s="95"/>
      <c r="BL507" s="95"/>
      <c r="BM507" s="95"/>
      <c r="BN507" s="95"/>
      <c r="BO507" s="95"/>
    </row>
    <row r="508" spans="1:67" ht="25.5" hidden="1" x14ac:dyDescent="0.2">
      <c r="A508" s="52" t="s">
        <v>1236</v>
      </c>
      <c r="B508" s="53" t="s">
        <v>1237</v>
      </c>
      <c r="C508" s="59" t="s">
        <v>73</v>
      </c>
      <c r="D508" s="55">
        <v>150</v>
      </c>
      <c r="E508" s="56">
        <v>16</v>
      </c>
      <c r="F508" s="57">
        <v>3.8</v>
      </c>
      <c r="G508" s="55">
        <v>5</v>
      </c>
      <c r="H508" s="55">
        <v>36</v>
      </c>
      <c r="I508" s="52" t="s">
        <v>16</v>
      </c>
      <c r="J508" s="90">
        <f t="shared" si="88"/>
        <v>374845.09090909088</v>
      </c>
      <c r="K508" s="50"/>
      <c r="L508" s="58">
        <v>237442</v>
      </c>
      <c r="N508" s="95"/>
      <c r="O508" s="95"/>
      <c r="P508" s="97">
        <f t="shared" si="101"/>
        <v>36</v>
      </c>
      <c r="Q508" s="112">
        <f t="shared" si="97"/>
        <v>227944.32000000001</v>
      </c>
      <c r="R508" s="112">
        <f t="shared" si="90"/>
        <v>60151.973333333335</v>
      </c>
      <c r="S508" s="112">
        <f t="shared" si="91"/>
        <v>79147.333333333328</v>
      </c>
      <c r="T508" s="95"/>
      <c r="U508" s="95"/>
      <c r="V508" s="95"/>
      <c r="W508" s="95"/>
      <c r="X508" s="95"/>
      <c r="Y508" s="95"/>
      <c r="Z508" s="95"/>
      <c r="AA508" s="95"/>
      <c r="AB508" s="95"/>
      <c r="AC508" s="95"/>
      <c r="AD508" s="95"/>
      <c r="AE508" s="95"/>
      <c r="AF508" s="95"/>
      <c r="AG508" s="95"/>
      <c r="AH508" s="95"/>
      <c r="AI508" s="95"/>
      <c r="AJ508" s="95"/>
      <c r="AK508" s="95"/>
      <c r="AL508" s="95"/>
      <c r="AM508" s="95"/>
      <c r="AN508" s="95"/>
      <c r="AO508" s="95"/>
      <c r="AP508" s="95"/>
      <c r="AQ508" s="95"/>
      <c r="AR508" s="95"/>
      <c r="AS508" s="95"/>
      <c r="AT508" s="95"/>
      <c r="AU508" s="95"/>
      <c r="AV508" s="95"/>
      <c r="AW508" s="95"/>
      <c r="AX508" s="95"/>
      <c r="AY508" s="95"/>
      <c r="AZ508" s="95"/>
      <c r="BA508" s="95"/>
      <c r="BB508" s="95"/>
      <c r="BC508" s="95"/>
      <c r="BD508" s="95"/>
      <c r="BE508" s="95"/>
      <c r="BF508" s="95"/>
      <c r="BG508" s="95"/>
      <c r="BH508" s="95"/>
      <c r="BI508" s="95"/>
      <c r="BJ508" s="95"/>
      <c r="BK508" s="95"/>
      <c r="BL508" s="95"/>
      <c r="BM508" s="95"/>
      <c r="BN508" s="95"/>
      <c r="BO508" s="95"/>
    </row>
    <row r="509" spans="1:67" ht="25.5" hidden="1" x14ac:dyDescent="0.2">
      <c r="A509" s="52" t="s">
        <v>1238</v>
      </c>
      <c r="B509" s="53" t="s">
        <v>1239</v>
      </c>
      <c r="C509" s="59" t="s">
        <v>1240</v>
      </c>
      <c r="D509" s="55">
        <v>150</v>
      </c>
      <c r="E509" s="56">
        <v>16</v>
      </c>
      <c r="F509" s="57">
        <v>3.8</v>
      </c>
      <c r="G509" s="55">
        <v>5</v>
      </c>
      <c r="H509" s="55">
        <v>53</v>
      </c>
      <c r="I509" s="52" t="s">
        <v>16</v>
      </c>
      <c r="J509" s="90">
        <f t="shared" si="88"/>
        <v>551855.27272727271</v>
      </c>
      <c r="K509" s="50"/>
      <c r="L509" s="58">
        <v>267801</v>
      </c>
      <c r="N509" s="95"/>
      <c r="O509" s="95"/>
      <c r="P509" s="97">
        <f t="shared" si="101"/>
        <v>53</v>
      </c>
      <c r="Q509" s="112">
        <f t="shared" si="97"/>
        <v>257088.96</v>
      </c>
      <c r="R509" s="112">
        <f t="shared" si="90"/>
        <v>67842.92</v>
      </c>
      <c r="S509" s="112">
        <f t="shared" si="91"/>
        <v>89267</v>
      </c>
      <c r="T509" s="95"/>
      <c r="U509" s="95"/>
      <c r="V509" s="95"/>
      <c r="W509" s="95"/>
      <c r="X509" s="95"/>
      <c r="Y509" s="95"/>
      <c r="Z509" s="95"/>
      <c r="AA509" s="95"/>
      <c r="AB509" s="95"/>
      <c r="AC509" s="95"/>
      <c r="AD509" s="95"/>
      <c r="AE509" s="95"/>
      <c r="AF509" s="95"/>
      <c r="AG509" s="95"/>
      <c r="AH509" s="95"/>
      <c r="AI509" s="95"/>
      <c r="AJ509" s="95"/>
      <c r="AK509" s="95"/>
      <c r="AL509" s="95"/>
      <c r="AM509" s="95"/>
      <c r="AN509" s="95"/>
      <c r="AO509" s="95"/>
      <c r="AP509" s="95"/>
      <c r="AQ509" s="95"/>
      <c r="AR509" s="95"/>
      <c r="AS509" s="95"/>
      <c r="AT509" s="95"/>
      <c r="AU509" s="95"/>
      <c r="AV509" s="95"/>
      <c r="AW509" s="95"/>
      <c r="AX509" s="95"/>
      <c r="AY509" s="95"/>
      <c r="AZ509" s="95"/>
      <c r="BA509" s="95"/>
      <c r="BB509" s="95"/>
      <c r="BC509" s="95"/>
      <c r="BD509" s="95"/>
      <c r="BE509" s="95"/>
      <c r="BF509" s="95"/>
      <c r="BG509" s="95"/>
      <c r="BH509" s="95"/>
      <c r="BI509" s="95"/>
      <c r="BJ509" s="95"/>
      <c r="BK509" s="95"/>
      <c r="BL509" s="95"/>
      <c r="BM509" s="95"/>
      <c r="BN509" s="95"/>
      <c r="BO509" s="95"/>
    </row>
    <row r="510" spans="1:67" ht="25.5" hidden="1" x14ac:dyDescent="0.2">
      <c r="A510" s="50"/>
      <c r="B510" s="49" t="s">
        <v>1241</v>
      </c>
      <c r="C510" s="54" t="s">
        <v>2529</v>
      </c>
      <c r="D510" s="50"/>
      <c r="E510" s="50"/>
      <c r="F510" s="50"/>
      <c r="G510" s="50"/>
      <c r="H510" s="50"/>
      <c r="I510" s="50"/>
      <c r="J510" s="90">
        <f t="shared" si="88"/>
        <v>0</v>
      </c>
      <c r="K510" s="50"/>
      <c r="L510" s="51"/>
      <c r="N510" s="95"/>
      <c r="O510" s="95"/>
      <c r="P510" s="95"/>
      <c r="Q510" s="112" t="str">
        <f t="shared" si="97"/>
        <v/>
      </c>
      <c r="R510" s="112" t="str">
        <f t="shared" si="90"/>
        <v/>
      </c>
      <c r="S510" s="112" t="str">
        <f t="shared" si="91"/>
        <v/>
      </c>
      <c r="T510" s="95"/>
      <c r="U510" s="95"/>
      <c r="V510" s="95"/>
      <c r="W510" s="95"/>
      <c r="X510" s="95"/>
      <c r="Y510" s="95"/>
      <c r="Z510" s="95"/>
      <c r="AA510" s="95"/>
      <c r="AB510" s="95"/>
      <c r="AC510" s="95"/>
      <c r="AD510" s="95"/>
      <c r="AE510" s="95"/>
      <c r="AF510" s="95"/>
      <c r="AG510" s="95"/>
      <c r="AH510" s="95"/>
      <c r="AI510" s="95"/>
      <c r="AJ510" s="95"/>
      <c r="AK510" s="95"/>
      <c r="AL510" s="95"/>
      <c r="AM510" s="95"/>
      <c r="AN510" s="95"/>
      <c r="AO510" s="95"/>
      <c r="AP510" s="95"/>
      <c r="AQ510" s="95"/>
      <c r="AR510" s="95"/>
      <c r="AS510" s="95"/>
      <c r="AT510" s="95"/>
      <c r="AU510" s="95"/>
      <c r="AV510" s="95"/>
      <c r="AW510" s="95"/>
      <c r="AX510" s="95"/>
      <c r="AY510" s="95"/>
      <c r="AZ510" s="95"/>
      <c r="BA510" s="95"/>
      <c r="BB510" s="95"/>
      <c r="BC510" s="95"/>
      <c r="BD510" s="95"/>
      <c r="BE510" s="95"/>
      <c r="BF510" s="95"/>
      <c r="BG510" s="95"/>
      <c r="BH510" s="95"/>
      <c r="BI510" s="95"/>
      <c r="BJ510" s="95"/>
      <c r="BK510" s="95"/>
      <c r="BL510" s="95"/>
      <c r="BM510" s="95"/>
      <c r="BN510" s="95"/>
      <c r="BO510" s="95"/>
    </row>
    <row r="511" spans="1:67" ht="25.5" hidden="1" x14ac:dyDescent="0.2">
      <c r="A511" s="52" t="s">
        <v>1242</v>
      </c>
      <c r="B511" s="53" t="s">
        <v>1243</v>
      </c>
      <c r="C511" s="59" t="s">
        <v>1244</v>
      </c>
      <c r="D511" s="55">
        <v>150</v>
      </c>
      <c r="E511" s="56">
        <v>20</v>
      </c>
      <c r="F511" s="57">
        <v>5.8</v>
      </c>
      <c r="G511" s="55">
        <v>5</v>
      </c>
      <c r="H511" s="56">
        <v>1.6</v>
      </c>
      <c r="I511" s="52" t="s">
        <v>114</v>
      </c>
      <c r="J511" s="90">
        <f t="shared" si="88"/>
        <v>21082.472727272729</v>
      </c>
      <c r="K511" s="50"/>
      <c r="L511" s="58">
        <v>9860</v>
      </c>
      <c r="N511" s="95"/>
      <c r="O511" s="97">
        <f t="shared" ref="O511:O513" si="102">H511</f>
        <v>1.6</v>
      </c>
      <c r="P511" s="95"/>
      <c r="Q511" s="112">
        <f t="shared" si="97"/>
        <v>13146.666666666666</v>
      </c>
      <c r="R511" s="112">
        <f t="shared" si="90"/>
        <v>3812.5333333333333</v>
      </c>
      <c r="S511" s="112">
        <f t="shared" si="91"/>
        <v>3286.6666666666665</v>
      </c>
      <c r="T511" s="95"/>
      <c r="U511" s="95"/>
      <c r="V511" s="95"/>
      <c r="W511" s="95"/>
      <c r="X511" s="95"/>
      <c r="Y511" s="95"/>
      <c r="Z511" s="95"/>
      <c r="AA511" s="95"/>
      <c r="AB511" s="95"/>
      <c r="AC511" s="95"/>
      <c r="AD511" s="95"/>
      <c r="AE511" s="95"/>
      <c r="AF511" s="95"/>
      <c r="AG511" s="95"/>
      <c r="AH511" s="95"/>
      <c r="AI511" s="95"/>
      <c r="AJ511" s="95"/>
      <c r="AK511" s="95"/>
      <c r="AL511" s="95"/>
      <c r="AM511" s="95"/>
      <c r="AN511" s="95"/>
      <c r="AO511" s="95"/>
      <c r="AP511" s="95"/>
      <c r="AQ511" s="95"/>
      <c r="AR511" s="95"/>
      <c r="AS511" s="95"/>
      <c r="AT511" s="95"/>
      <c r="AU511" s="95"/>
      <c r="AV511" s="95"/>
      <c r="AW511" s="95"/>
      <c r="AX511" s="95"/>
      <c r="AY511" s="95"/>
      <c r="AZ511" s="95"/>
      <c r="BA511" s="95"/>
      <c r="BB511" s="95"/>
      <c r="BC511" s="95"/>
      <c r="BD511" s="95"/>
      <c r="BE511" s="95"/>
      <c r="BF511" s="95"/>
      <c r="BG511" s="95"/>
      <c r="BH511" s="95"/>
      <c r="BI511" s="95"/>
      <c r="BJ511" s="95"/>
      <c r="BK511" s="95"/>
      <c r="BL511" s="95"/>
      <c r="BM511" s="95"/>
      <c r="BN511" s="95"/>
      <c r="BO511" s="95"/>
    </row>
    <row r="512" spans="1:67" ht="25.5" hidden="1" x14ac:dyDescent="0.2">
      <c r="A512" s="52" t="s">
        <v>1245</v>
      </c>
      <c r="B512" s="53" t="s">
        <v>1246</v>
      </c>
      <c r="C512" s="59" t="s">
        <v>1247</v>
      </c>
      <c r="D512" s="55">
        <v>150</v>
      </c>
      <c r="E512" s="56">
        <v>20</v>
      </c>
      <c r="F512" s="57">
        <v>5.8</v>
      </c>
      <c r="G512" s="55">
        <v>5</v>
      </c>
      <c r="H512" s="55">
        <v>3</v>
      </c>
      <c r="I512" s="52" t="s">
        <v>114</v>
      </c>
      <c r="J512" s="90">
        <f t="shared" si="88"/>
        <v>39529.63636363636</v>
      </c>
      <c r="K512" s="50"/>
      <c r="L512" s="58">
        <v>16854</v>
      </c>
      <c r="N512" s="95"/>
      <c r="O512" s="97">
        <f t="shared" si="102"/>
        <v>3</v>
      </c>
      <c r="P512" s="95"/>
      <c r="Q512" s="112">
        <f t="shared" si="97"/>
        <v>22472</v>
      </c>
      <c r="R512" s="112">
        <f t="shared" si="90"/>
        <v>6516.8799999999992</v>
      </c>
      <c r="S512" s="112">
        <f t="shared" si="91"/>
        <v>5618</v>
      </c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5"/>
      <c r="AH512" s="95"/>
      <c r="AI512" s="95"/>
      <c r="AJ512" s="95"/>
      <c r="AK512" s="95"/>
      <c r="AL512" s="95"/>
      <c r="AM512" s="95"/>
      <c r="AN512" s="95"/>
      <c r="AO512" s="95"/>
      <c r="AP512" s="95"/>
      <c r="AQ512" s="95"/>
      <c r="AR512" s="95"/>
      <c r="AS512" s="95"/>
      <c r="AT512" s="95"/>
      <c r="AU512" s="95"/>
      <c r="AV512" s="95"/>
      <c r="AW512" s="95"/>
      <c r="AX512" s="95"/>
      <c r="AY512" s="95"/>
      <c r="AZ512" s="95"/>
      <c r="BA512" s="95"/>
      <c r="BB512" s="95"/>
      <c r="BC512" s="95"/>
      <c r="BD512" s="95"/>
      <c r="BE512" s="95"/>
      <c r="BF512" s="95"/>
      <c r="BG512" s="95"/>
      <c r="BH512" s="95"/>
      <c r="BI512" s="95"/>
      <c r="BJ512" s="95"/>
      <c r="BK512" s="95"/>
      <c r="BL512" s="95"/>
      <c r="BM512" s="95"/>
      <c r="BN512" s="95"/>
      <c r="BO512" s="95"/>
    </row>
    <row r="513" spans="1:67" ht="25.5" hidden="1" x14ac:dyDescent="0.2">
      <c r="A513" s="52" t="s">
        <v>1248</v>
      </c>
      <c r="B513" s="53" t="s">
        <v>1249</v>
      </c>
      <c r="C513" s="59" t="s">
        <v>1250</v>
      </c>
      <c r="D513" s="55">
        <v>150</v>
      </c>
      <c r="E513" s="56">
        <v>20</v>
      </c>
      <c r="F513" s="57">
        <v>5.8</v>
      </c>
      <c r="G513" s="55">
        <v>5</v>
      </c>
      <c r="H513" s="55">
        <v>4</v>
      </c>
      <c r="I513" s="52" t="s">
        <v>114</v>
      </c>
      <c r="J513" s="90">
        <f t="shared" si="88"/>
        <v>52706.181818181816</v>
      </c>
      <c r="K513" s="50"/>
      <c r="L513" s="58">
        <v>22013</v>
      </c>
      <c r="N513" s="95"/>
      <c r="O513" s="97">
        <f t="shared" si="102"/>
        <v>4</v>
      </c>
      <c r="P513" s="95"/>
      <c r="Q513" s="112">
        <f t="shared" si="97"/>
        <v>29350.666666666668</v>
      </c>
      <c r="R513" s="112">
        <f t="shared" si="90"/>
        <v>8511.6933333333327</v>
      </c>
      <c r="S513" s="112">
        <f t="shared" si="91"/>
        <v>7337.666666666667</v>
      </c>
      <c r="T513" s="95"/>
      <c r="U513" s="95"/>
      <c r="V513" s="95"/>
      <c r="W513" s="95"/>
      <c r="X513" s="95"/>
      <c r="Y513" s="95"/>
      <c r="Z513" s="95"/>
      <c r="AA513" s="95"/>
      <c r="AB513" s="95"/>
      <c r="AC513" s="95"/>
      <c r="AD513" s="95"/>
      <c r="AE513" s="95"/>
      <c r="AF513" s="95"/>
      <c r="AG513" s="95"/>
      <c r="AH513" s="95"/>
      <c r="AI513" s="95"/>
      <c r="AJ513" s="95"/>
      <c r="AK513" s="95"/>
      <c r="AL513" s="95"/>
      <c r="AM513" s="95"/>
      <c r="AN513" s="95"/>
      <c r="AO513" s="95"/>
      <c r="AP513" s="95"/>
      <c r="AQ513" s="95"/>
      <c r="AR513" s="95"/>
      <c r="AS513" s="95"/>
      <c r="AT513" s="95"/>
      <c r="AU513" s="95"/>
      <c r="AV513" s="95"/>
      <c r="AW513" s="95"/>
      <c r="AX513" s="95"/>
      <c r="AY513" s="95"/>
      <c r="AZ513" s="95"/>
      <c r="BA513" s="95"/>
      <c r="BB513" s="95"/>
      <c r="BC513" s="95"/>
      <c r="BD513" s="95"/>
      <c r="BE513" s="95"/>
      <c r="BF513" s="95"/>
      <c r="BG513" s="95"/>
      <c r="BH513" s="95"/>
      <c r="BI513" s="95"/>
      <c r="BJ513" s="95"/>
      <c r="BK513" s="95"/>
      <c r="BL513" s="95"/>
      <c r="BM513" s="95"/>
      <c r="BN513" s="95"/>
      <c r="BO513" s="95"/>
    </row>
    <row r="514" spans="1:67" ht="25.5" hidden="1" x14ac:dyDescent="0.2">
      <c r="A514" s="52" t="s">
        <v>1251</v>
      </c>
      <c r="B514" s="49" t="s">
        <v>1252</v>
      </c>
      <c r="C514" s="47" t="s">
        <v>1253</v>
      </c>
      <c r="D514" s="55">
        <v>280</v>
      </c>
      <c r="E514" s="56">
        <v>13</v>
      </c>
      <c r="F514" s="57">
        <v>3.6</v>
      </c>
      <c r="G514" s="55">
        <v>5</v>
      </c>
      <c r="H514" s="55">
        <v>22</v>
      </c>
      <c r="I514" s="52" t="s">
        <v>291</v>
      </c>
      <c r="J514" s="90">
        <f t="shared" si="88"/>
        <v>38923.5</v>
      </c>
      <c r="K514" s="50"/>
      <c r="L514" s="58">
        <v>252231</v>
      </c>
      <c r="N514" s="97">
        <f t="shared" ref="N514:N515" si="103">H514</f>
        <v>22</v>
      </c>
      <c r="O514" s="95"/>
      <c r="P514" s="95"/>
      <c r="Q514" s="112">
        <f t="shared" si="97"/>
        <v>105396.52499999999</v>
      </c>
      <c r="R514" s="112">
        <f t="shared" si="90"/>
        <v>32429.700000000008</v>
      </c>
      <c r="S514" s="112">
        <f t="shared" si="91"/>
        <v>45041.25</v>
      </c>
      <c r="T514" s="95"/>
      <c r="U514" s="95"/>
      <c r="V514" s="95"/>
      <c r="W514" s="95"/>
      <c r="X514" s="95"/>
      <c r="Y514" s="95"/>
      <c r="Z514" s="95"/>
      <c r="AA514" s="95"/>
      <c r="AB514" s="95"/>
      <c r="AC514" s="95"/>
      <c r="AD514" s="95"/>
      <c r="AE514" s="95"/>
      <c r="AF514" s="95"/>
      <c r="AG514" s="95"/>
      <c r="AH514" s="95"/>
      <c r="AI514" s="95"/>
      <c r="AJ514" s="95"/>
      <c r="AK514" s="95"/>
      <c r="AL514" s="95"/>
      <c r="AM514" s="95"/>
      <c r="AN514" s="95"/>
      <c r="AO514" s="95"/>
      <c r="AP514" s="95"/>
      <c r="AQ514" s="95"/>
      <c r="AR514" s="95"/>
      <c r="AS514" s="95"/>
      <c r="AT514" s="95"/>
      <c r="AU514" s="95"/>
      <c r="AV514" s="95"/>
      <c r="AW514" s="95"/>
      <c r="AX514" s="95"/>
      <c r="AY514" s="95"/>
      <c r="AZ514" s="95"/>
      <c r="BA514" s="95"/>
      <c r="BB514" s="95"/>
      <c r="BC514" s="95"/>
      <c r="BD514" s="95"/>
      <c r="BE514" s="95"/>
      <c r="BF514" s="95"/>
      <c r="BG514" s="95"/>
      <c r="BH514" s="95"/>
      <c r="BI514" s="95"/>
      <c r="BJ514" s="95"/>
      <c r="BK514" s="95"/>
      <c r="BL514" s="95"/>
      <c r="BM514" s="95"/>
      <c r="BN514" s="95"/>
      <c r="BO514" s="95"/>
    </row>
    <row r="515" spans="1:67" ht="25.5" hidden="1" x14ac:dyDescent="0.2">
      <c r="A515" s="52" t="s">
        <v>1254</v>
      </c>
      <c r="B515" s="49" t="s">
        <v>1255</v>
      </c>
      <c r="C515" s="47" t="s">
        <v>1256</v>
      </c>
      <c r="D515" s="55">
        <v>180</v>
      </c>
      <c r="E515" s="56">
        <v>13</v>
      </c>
      <c r="F515" s="57">
        <v>3.6</v>
      </c>
      <c r="G515" s="55">
        <v>5</v>
      </c>
      <c r="H515" s="55">
        <v>180</v>
      </c>
      <c r="I515" s="52" t="s">
        <v>291</v>
      </c>
      <c r="J515" s="90">
        <f t="shared" si="88"/>
        <v>318465</v>
      </c>
      <c r="K515" s="60" t="s">
        <v>115</v>
      </c>
      <c r="L515" s="58">
        <v>120039</v>
      </c>
      <c r="N515" s="97">
        <f t="shared" si="103"/>
        <v>180</v>
      </c>
      <c r="O515" s="95"/>
      <c r="P515" s="95"/>
      <c r="Q515" s="112">
        <f t="shared" si="97"/>
        <v>78025.350000000006</v>
      </c>
      <c r="R515" s="112">
        <f t="shared" si="90"/>
        <v>24007.800000000007</v>
      </c>
      <c r="S515" s="112">
        <f t="shared" si="91"/>
        <v>33344.166666666664</v>
      </c>
      <c r="T515" s="95">
        <v>1</v>
      </c>
      <c r="U515" s="95"/>
      <c r="V515" s="95"/>
      <c r="W515" s="95"/>
      <c r="X515" s="95"/>
      <c r="Y515" s="95"/>
      <c r="Z515" s="95"/>
      <c r="AA515" s="95"/>
      <c r="AB515" s="95"/>
      <c r="AC515" s="95"/>
      <c r="AD515" s="95"/>
      <c r="AE515" s="95"/>
      <c r="AF515" s="95"/>
      <c r="AG515" s="95"/>
      <c r="AH515" s="95"/>
      <c r="AI515" s="95"/>
      <c r="AJ515" s="95"/>
      <c r="AK515" s="95"/>
      <c r="AL515" s="95"/>
      <c r="AM515" s="95"/>
      <c r="AN515" s="95"/>
      <c r="AO515" s="95"/>
      <c r="AP515" s="95"/>
      <c r="AQ515" s="95"/>
      <c r="AR515" s="95"/>
      <c r="AS515" s="95"/>
      <c r="AT515" s="95"/>
      <c r="AU515" s="95"/>
      <c r="AV515" s="95"/>
      <c r="AW515" s="95"/>
      <c r="AX515" s="95"/>
      <c r="AY515" s="95"/>
      <c r="AZ515" s="95"/>
      <c r="BA515" s="95"/>
      <c r="BB515" s="95"/>
      <c r="BC515" s="95"/>
      <c r="BD515" s="95"/>
      <c r="BE515" s="95"/>
      <c r="BF515" s="95"/>
      <c r="BG515" s="95"/>
      <c r="BH515" s="95"/>
      <c r="BI515" s="95"/>
      <c r="BJ515" s="95"/>
      <c r="BK515" s="95"/>
      <c r="BL515" s="95"/>
      <c r="BM515" s="95"/>
      <c r="BN515" s="95"/>
      <c r="BO515" s="95"/>
    </row>
    <row r="516" spans="1:67" ht="25.5" hidden="1" x14ac:dyDescent="0.2">
      <c r="A516" s="52" t="s">
        <v>1257</v>
      </c>
      <c r="B516" s="49" t="s">
        <v>1258</v>
      </c>
      <c r="C516" s="47" t="s">
        <v>1259</v>
      </c>
      <c r="D516" s="55">
        <v>180</v>
      </c>
      <c r="E516" s="56">
        <v>13</v>
      </c>
      <c r="F516" s="57">
        <v>2.2000000000000002</v>
      </c>
      <c r="G516" s="55">
        <v>5</v>
      </c>
      <c r="H516" s="55">
        <v>111</v>
      </c>
      <c r="I516" s="52" t="s">
        <v>16</v>
      </c>
      <c r="J516" s="90">
        <f t="shared" si="88"/>
        <v>1155772.3636363635</v>
      </c>
      <c r="K516" s="60" t="s">
        <v>115</v>
      </c>
      <c r="L516" s="58">
        <v>1158316</v>
      </c>
      <c r="N516" s="95"/>
      <c r="O516" s="95"/>
      <c r="P516" s="97">
        <f>H516</f>
        <v>111</v>
      </c>
      <c r="Q516" s="112">
        <f t="shared" si="97"/>
        <v>752905.4</v>
      </c>
      <c r="R516" s="112">
        <f t="shared" si="90"/>
        <v>141571.95555555559</v>
      </c>
      <c r="S516" s="112">
        <f t="shared" si="91"/>
        <v>321754.44444444444</v>
      </c>
      <c r="T516" s="95">
        <v>1</v>
      </c>
      <c r="U516" s="95"/>
      <c r="V516" s="95"/>
      <c r="W516" s="95"/>
      <c r="X516" s="95"/>
      <c r="Y516" s="95"/>
      <c r="Z516" s="95"/>
      <c r="AA516" s="95"/>
      <c r="AB516" s="95"/>
      <c r="AC516" s="95"/>
      <c r="AD516" s="95"/>
      <c r="AE516" s="95"/>
      <c r="AF516" s="95"/>
      <c r="AG516" s="95"/>
      <c r="AH516" s="95"/>
      <c r="AI516" s="95"/>
      <c r="AJ516" s="95"/>
      <c r="AK516" s="95"/>
      <c r="AL516" s="95"/>
      <c r="AM516" s="95"/>
      <c r="AN516" s="95"/>
      <c r="AO516" s="95"/>
      <c r="AP516" s="95"/>
      <c r="AQ516" s="95"/>
      <c r="AR516" s="95"/>
      <c r="AS516" s="95"/>
      <c r="AT516" s="95"/>
      <c r="AU516" s="95"/>
      <c r="AV516" s="95"/>
      <c r="AW516" s="95"/>
      <c r="AX516" s="95"/>
      <c r="AY516" s="95"/>
      <c r="AZ516" s="95"/>
      <c r="BA516" s="95"/>
      <c r="BB516" s="95"/>
      <c r="BC516" s="95"/>
      <c r="BD516" s="95"/>
      <c r="BE516" s="95"/>
      <c r="BF516" s="95"/>
      <c r="BG516" s="95"/>
      <c r="BH516" s="95"/>
      <c r="BI516" s="95"/>
      <c r="BJ516" s="95"/>
      <c r="BK516" s="95"/>
      <c r="BL516" s="95"/>
      <c r="BM516" s="95"/>
      <c r="BN516" s="95"/>
      <c r="BO516" s="95"/>
    </row>
    <row r="517" spans="1:67" ht="25.5" hidden="1" x14ac:dyDescent="0.2">
      <c r="A517" s="50"/>
      <c r="B517" s="49" t="s">
        <v>1260</v>
      </c>
      <c r="C517" s="47" t="s">
        <v>1261</v>
      </c>
      <c r="D517" s="50"/>
      <c r="E517" s="50"/>
      <c r="F517" s="50"/>
      <c r="G517" s="50"/>
      <c r="H517" s="50"/>
      <c r="I517" s="50"/>
      <c r="J517" s="90">
        <f t="shared" si="88"/>
        <v>0</v>
      </c>
      <c r="K517" s="50"/>
      <c r="L517" s="51"/>
      <c r="N517" s="95"/>
      <c r="O517" s="95"/>
      <c r="P517" s="95"/>
      <c r="Q517" s="112" t="str">
        <f t="shared" si="97"/>
        <v/>
      </c>
      <c r="R517" s="112" t="str">
        <f t="shared" si="90"/>
        <v/>
      </c>
      <c r="S517" s="112" t="str">
        <f t="shared" si="91"/>
        <v/>
      </c>
      <c r="T517" s="95"/>
      <c r="U517" s="95"/>
      <c r="V517" s="95"/>
      <c r="W517" s="95"/>
      <c r="X517" s="95"/>
      <c r="Y517" s="95"/>
      <c r="Z517" s="95"/>
      <c r="AA517" s="95"/>
      <c r="AB517" s="95"/>
      <c r="AC517" s="95"/>
      <c r="AD517" s="95"/>
      <c r="AE517" s="95"/>
      <c r="AF517" s="95"/>
      <c r="AG517" s="95"/>
      <c r="AH517" s="95"/>
      <c r="AI517" s="95"/>
      <c r="AJ517" s="95"/>
      <c r="AK517" s="95"/>
      <c r="AL517" s="95"/>
      <c r="AM517" s="95"/>
      <c r="AN517" s="95"/>
      <c r="AO517" s="95"/>
      <c r="AP517" s="95"/>
      <c r="AQ517" s="95"/>
      <c r="AR517" s="95"/>
      <c r="AS517" s="95"/>
      <c r="AT517" s="95"/>
      <c r="AU517" s="95"/>
      <c r="AV517" s="95"/>
      <c r="AW517" s="95"/>
      <c r="AX517" s="95"/>
      <c r="AY517" s="95"/>
      <c r="AZ517" s="95"/>
      <c r="BA517" s="95"/>
      <c r="BB517" s="95"/>
      <c r="BC517" s="95"/>
      <c r="BD517" s="95"/>
      <c r="BE517" s="95"/>
      <c r="BF517" s="95"/>
      <c r="BG517" s="95"/>
      <c r="BH517" s="95"/>
      <c r="BI517" s="95"/>
      <c r="BJ517" s="95"/>
      <c r="BK517" s="95"/>
      <c r="BL517" s="95"/>
      <c r="BM517" s="95"/>
      <c r="BN517" s="95"/>
      <c r="BO517" s="95"/>
    </row>
    <row r="518" spans="1:67" ht="25.5" hidden="1" x14ac:dyDescent="0.2">
      <c r="A518" s="52" t="s">
        <v>1262</v>
      </c>
      <c r="B518" s="53" t="s">
        <v>1263</v>
      </c>
      <c r="C518" s="54" t="s">
        <v>2530</v>
      </c>
      <c r="D518" s="55">
        <v>150</v>
      </c>
      <c r="E518" s="56">
        <v>18</v>
      </c>
      <c r="F518" s="57">
        <v>6.6</v>
      </c>
      <c r="G518" s="55">
        <v>5</v>
      </c>
      <c r="H518" s="55">
        <v>19</v>
      </c>
      <c r="I518" s="52" t="s">
        <v>291</v>
      </c>
      <c r="J518" s="90">
        <f t="shared" si="88"/>
        <v>33615.75</v>
      </c>
      <c r="K518" s="60" t="s">
        <v>17</v>
      </c>
      <c r="L518" s="58">
        <v>103415</v>
      </c>
      <c r="N518" s="97">
        <f t="shared" ref="N518:N520" si="104">H518</f>
        <v>19</v>
      </c>
      <c r="O518" s="95"/>
      <c r="P518" s="95"/>
      <c r="Q518" s="112">
        <f t="shared" si="97"/>
        <v>111688.2</v>
      </c>
      <c r="R518" s="112">
        <f t="shared" si="90"/>
        <v>45502.6</v>
      </c>
      <c r="S518" s="112">
        <f t="shared" si="91"/>
        <v>34471.666666666664</v>
      </c>
      <c r="T518" s="95"/>
      <c r="U518" s="95">
        <v>1</v>
      </c>
      <c r="V518" s="95"/>
      <c r="W518" s="95"/>
      <c r="X518" s="95"/>
      <c r="Y518" s="95"/>
      <c r="Z518" s="95"/>
      <c r="AA518" s="95"/>
      <c r="AB518" s="95"/>
      <c r="AC518" s="95"/>
      <c r="AD518" s="95"/>
      <c r="AE518" s="95"/>
      <c r="AF518" s="95"/>
      <c r="AG518" s="95"/>
      <c r="AH518" s="95"/>
      <c r="AI518" s="95"/>
      <c r="AJ518" s="95"/>
      <c r="AK518" s="95"/>
      <c r="AL518" s="95"/>
      <c r="AM518" s="95"/>
      <c r="AN518" s="95"/>
      <c r="AO518" s="95"/>
      <c r="AP518" s="95"/>
      <c r="AQ518" s="95"/>
      <c r="AR518" s="95"/>
      <c r="AS518" s="95"/>
      <c r="AT518" s="95"/>
      <c r="AU518" s="95"/>
      <c r="AV518" s="95"/>
      <c r="AW518" s="95"/>
      <c r="AX518" s="95"/>
      <c r="AY518" s="95"/>
      <c r="AZ518" s="95"/>
      <c r="BA518" s="95"/>
      <c r="BB518" s="95"/>
      <c r="BC518" s="95"/>
      <c r="BD518" s="95"/>
      <c r="BE518" s="95"/>
      <c r="BF518" s="95"/>
      <c r="BG518" s="95"/>
      <c r="BH518" s="95"/>
      <c r="BI518" s="95"/>
      <c r="BJ518" s="95"/>
      <c r="BK518" s="95"/>
      <c r="BL518" s="95"/>
      <c r="BM518" s="95"/>
      <c r="BN518" s="95"/>
      <c r="BO518" s="95"/>
    </row>
    <row r="519" spans="1:67" ht="25.5" hidden="1" x14ac:dyDescent="0.2">
      <c r="A519" s="52" t="s">
        <v>1264</v>
      </c>
      <c r="B519" s="53" t="s">
        <v>1265</v>
      </c>
      <c r="C519" s="54" t="s">
        <v>2531</v>
      </c>
      <c r="D519" s="55">
        <v>150</v>
      </c>
      <c r="E519" s="56">
        <v>18</v>
      </c>
      <c r="F519" s="57">
        <v>6.6</v>
      </c>
      <c r="G519" s="55">
        <v>5</v>
      </c>
      <c r="H519" s="55">
        <v>34</v>
      </c>
      <c r="I519" s="52" t="s">
        <v>291</v>
      </c>
      <c r="J519" s="90">
        <f t="shared" si="88"/>
        <v>60154.5</v>
      </c>
      <c r="K519" s="60" t="s">
        <v>17</v>
      </c>
      <c r="L519" s="58">
        <v>129899</v>
      </c>
      <c r="N519" s="97">
        <f t="shared" si="104"/>
        <v>34</v>
      </c>
      <c r="O519" s="95"/>
      <c r="P519" s="95"/>
      <c r="Q519" s="112">
        <f t="shared" si="97"/>
        <v>140290.92000000001</v>
      </c>
      <c r="R519" s="112">
        <f t="shared" si="90"/>
        <v>57155.56</v>
      </c>
      <c r="S519" s="112">
        <f t="shared" si="91"/>
        <v>43299.666666666664</v>
      </c>
      <c r="T519" s="95"/>
      <c r="U519" s="95">
        <v>1</v>
      </c>
      <c r="V519" s="95"/>
      <c r="W519" s="95"/>
      <c r="X519" s="95"/>
      <c r="Y519" s="95"/>
      <c r="Z519" s="95"/>
      <c r="AA519" s="95"/>
      <c r="AB519" s="95"/>
      <c r="AC519" s="95"/>
      <c r="AD519" s="95"/>
      <c r="AE519" s="95"/>
      <c r="AF519" s="95"/>
      <c r="AG519" s="95"/>
      <c r="AH519" s="95"/>
      <c r="AI519" s="95"/>
      <c r="AJ519" s="95"/>
      <c r="AK519" s="95"/>
      <c r="AL519" s="95"/>
      <c r="AM519" s="95"/>
      <c r="AN519" s="95"/>
      <c r="AO519" s="95"/>
      <c r="AP519" s="95"/>
      <c r="AQ519" s="95"/>
      <c r="AR519" s="95"/>
      <c r="AS519" s="95"/>
      <c r="AT519" s="95"/>
      <c r="AU519" s="95"/>
      <c r="AV519" s="95"/>
      <c r="AW519" s="95"/>
      <c r="AX519" s="95"/>
      <c r="AY519" s="95"/>
      <c r="AZ519" s="95"/>
      <c r="BA519" s="95"/>
      <c r="BB519" s="95"/>
      <c r="BC519" s="95"/>
      <c r="BD519" s="95"/>
      <c r="BE519" s="95"/>
      <c r="BF519" s="95"/>
      <c r="BG519" s="95"/>
      <c r="BH519" s="95"/>
      <c r="BI519" s="95"/>
      <c r="BJ519" s="95"/>
      <c r="BK519" s="95"/>
      <c r="BL519" s="95"/>
      <c r="BM519" s="95"/>
      <c r="BN519" s="95"/>
      <c r="BO519" s="95"/>
    </row>
    <row r="520" spans="1:67" ht="25.5" hidden="1" x14ac:dyDescent="0.2">
      <c r="A520" s="52" t="s">
        <v>1266</v>
      </c>
      <c r="B520" s="53" t="s">
        <v>1267</v>
      </c>
      <c r="C520" s="54" t="s">
        <v>2532</v>
      </c>
      <c r="D520" s="55">
        <v>150</v>
      </c>
      <c r="E520" s="56">
        <v>18</v>
      </c>
      <c r="F520" s="57">
        <v>6.1</v>
      </c>
      <c r="G520" s="55">
        <v>5</v>
      </c>
      <c r="H520" s="55">
        <v>72</v>
      </c>
      <c r="I520" s="52" t="s">
        <v>291</v>
      </c>
      <c r="J520" s="90">
        <f t="shared" si="88"/>
        <v>127386</v>
      </c>
      <c r="K520" s="60" t="s">
        <v>17</v>
      </c>
      <c r="L520" s="58">
        <v>170830</v>
      </c>
      <c r="N520" s="97">
        <f t="shared" si="104"/>
        <v>72</v>
      </c>
      <c r="O520" s="95"/>
      <c r="P520" s="95"/>
      <c r="Q520" s="112">
        <f t="shared" si="97"/>
        <v>184496.4</v>
      </c>
      <c r="R520" s="112">
        <f t="shared" si="90"/>
        <v>69470.866666666669</v>
      </c>
      <c r="S520" s="112">
        <f t="shared" si="91"/>
        <v>56943.333333333336</v>
      </c>
      <c r="T520" s="95"/>
      <c r="U520" s="95">
        <v>1</v>
      </c>
      <c r="V520" s="95"/>
      <c r="W520" s="95"/>
      <c r="X520" s="95"/>
      <c r="Y520" s="95"/>
      <c r="Z520" s="95"/>
      <c r="AA520" s="95"/>
      <c r="AB520" s="95"/>
      <c r="AC520" s="95"/>
      <c r="AD520" s="95"/>
      <c r="AE520" s="95"/>
      <c r="AF520" s="95"/>
      <c r="AG520" s="95"/>
      <c r="AH520" s="95"/>
      <c r="AI520" s="95"/>
      <c r="AJ520" s="95"/>
      <c r="AK520" s="95"/>
      <c r="AL520" s="95"/>
      <c r="AM520" s="95"/>
      <c r="AN520" s="95"/>
      <c r="AO520" s="95"/>
      <c r="AP520" s="95"/>
      <c r="AQ520" s="95"/>
      <c r="AR520" s="95"/>
      <c r="AS520" s="95"/>
      <c r="AT520" s="95"/>
      <c r="AU520" s="95"/>
      <c r="AV520" s="95"/>
      <c r="AW520" s="95"/>
      <c r="AX520" s="95"/>
      <c r="AY520" s="95"/>
      <c r="AZ520" s="95"/>
      <c r="BA520" s="95"/>
      <c r="BB520" s="95"/>
      <c r="BC520" s="95"/>
      <c r="BD520" s="95"/>
      <c r="BE520" s="95"/>
      <c r="BF520" s="95"/>
      <c r="BG520" s="95"/>
      <c r="BH520" s="95"/>
      <c r="BI520" s="95"/>
      <c r="BJ520" s="95"/>
      <c r="BK520" s="95"/>
      <c r="BL520" s="95"/>
      <c r="BM520" s="95"/>
      <c r="BN520" s="95"/>
      <c r="BO520" s="95"/>
    </row>
    <row r="521" spans="1:67" ht="25.5" hidden="1" x14ac:dyDescent="0.2">
      <c r="A521" s="50"/>
      <c r="B521" s="49" t="s">
        <v>1268</v>
      </c>
      <c r="C521" s="47" t="s">
        <v>1269</v>
      </c>
      <c r="D521" s="50"/>
      <c r="E521" s="50"/>
      <c r="F521" s="50"/>
      <c r="G521" s="50"/>
      <c r="H521" s="50"/>
      <c r="I521" s="50"/>
      <c r="J521" s="90">
        <f t="shared" si="88"/>
        <v>0</v>
      </c>
      <c r="K521" s="50"/>
      <c r="L521" s="51"/>
      <c r="N521" s="95"/>
      <c r="O521" s="95"/>
      <c r="P521" s="95"/>
      <c r="Q521" s="112" t="str">
        <f t="shared" si="97"/>
        <v/>
      </c>
      <c r="R521" s="112" t="str">
        <f t="shared" si="90"/>
        <v/>
      </c>
      <c r="S521" s="112" t="str">
        <f t="shared" si="91"/>
        <v/>
      </c>
      <c r="T521" s="95"/>
      <c r="U521" s="95"/>
      <c r="V521" s="95"/>
      <c r="W521" s="95"/>
      <c r="X521" s="95"/>
      <c r="Y521" s="95"/>
      <c r="Z521" s="95"/>
      <c r="AA521" s="95"/>
      <c r="AB521" s="95"/>
      <c r="AC521" s="95"/>
      <c r="AD521" s="95"/>
      <c r="AE521" s="95"/>
      <c r="AF521" s="95"/>
      <c r="AG521" s="95"/>
      <c r="AH521" s="95"/>
      <c r="AI521" s="95"/>
      <c r="AJ521" s="95"/>
      <c r="AK521" s="95"/>
      <c r="AL521" s="95"/>
      <c r="AM521" s="95"/>
      <c r="AN521" s="95"/>
      <c r="AO521" s="95"/>
      <c r="AP521" s="95"/>
      <c r="AQ521" s="95"/>
      <c r="AR521" s="95"/>
      <c r="AS521" s="95"/>
      <c r="AT521" s="95"/>
      <c r="AU521" s="95"/>
      <c r="AV521" s="95"/>
      <c r="AW521" s="95"/>
      <c r="AX521" s="95"/>
      <c r="AY521" s="95"/>
      <c r="AZ521" s="95"/>
      <c r="BA521" s="95"/>
      <c r="BB521" s="95"/>
      <c r="BC521" s="95"/>
      <c r="BD521" s="95"/>
      <c r="BE521" s="95"/>
      <c r="BF521" s="95"/>
      <c r="BG521" s="95"/>
      <c r="BH521" s="95"/>
      <c r="BI521" s="95"/>
      <c r="BJ521" s="95"/>
      <c r="BK521" s="95"/>
      <c r="BL521" s="95"/>
      <c r="BM521" s="95"/>
      <c r="BN521" s="95"/>
      <c r="BO521" s="95"/>
    </row>
    <row r="522" spans="1:67" ht="25.5" hidden="1" x14ac:dyDescent="0.2">
      <c r="A522" s="52" t="s">
        <v>1270</v>
      </c>
      <c r="B522" s="53" t="s">
        <v>1271</v>
      </c>
      <c r="C522" s="59" t="s">
        <v>1272</v>
      </c>
      <c r="D522" s="55">
        <v>200</v>
      </c>
      <c r="E522" s="56">
        <v>12</v>
      </c>
      <c r="F522" s="57">
        <v>3.8</v>
      </c>
      <c r="G522" s="55">
        <v>5</v>
      </c>
      <c r="H522" s="55">
        <v>54</v>
      </c>
      <c r="I522" s="52" t="s">
        <v>16</v>
      </c>
      <c r="J522" s="90">
        <f t="shared" si="88"/>
        <v>562267.63636363635</v>
      </c>
      <c r="K522" s="60" t="s">
        <v>46</v>
      </c>
      <c r="L522" s="58">
        <v>240684</v>
      </c>
      <c r="N522" s="95"/>
      <c r="O522" s="95"/>
      <c r="P522" s="97">
        <f t="shared" ref="P522:P525" si="105">H522</f>
        <v>54</v>
      </c>
      <c r="Q522" s="112">
        <f t="shared" si="97"/>
        <v>129969.36</v>
      </c>
      <c r="R522" s="112">
        <f t="shared" si="90"/>
        <v>45729.96</v>
      </c>
      <c r="S522" s="112">
        <f t="shared" si="91"/>
        <v>60171</v>
      </c>
      <c r="T522" s="95"/>
      <c r="U522" s="95"/>
      <c r="V522" s="95">
        <v>1</v>
      </c>
      <c r="W522" s="95"/>
      <c r="X522" s="95"/>
      <c r="Y522" s="95"/>
      <c r="Z522" s="95"/>
      <c r="AA522" s="95"/>
      <c r="AB522" s="95"/>
      <c r="AC522" s="95"/>
      <c r="AD522" s="95"/>
      <c r="AE522" s="95"/>
      <c r="AF522" s="95"/>
      <c r="AG522" s="95"/>
      <c r="AH522" s="95"/>
      <c r="AI522" s="95"/>
      <c r="AJ522" s="95"/>
      <c r="AK522" s="95"/>
      <c r="AL522" s="95"/>
      <c r="AM522" s="95"/>
      <c r="AN522" s="95"/>
      <c r="AO522" s="95"/>
      <c r="AP522" s="95"/>
      <c r="AQ522" s="95"/>
      <c r="AR522" s="95"/>
      <c r="AS522" s="95"/>
      <c r="AT522" s="95"/>
      <c r="AU522" s="95"/>
      <c r="AV522" s="95"/>
      <c r="AW522" s="95"/>
      <c r="AX522" s="95"/>
      <c r="AY522" s="95"/>
      <c r="AZ522" s="95"/>
      <c r="BA522" s="95"/>
      <c r="BB522" s="95"/>
      <c r="BC522" s="95"/>
      <c r="BD522" s="95"/>
      <c r="BE522" s="95"/>
      <c r="BF522" s="95"/>
      <c r="BG522" s="95"/>
      <c r="BH522" s="95"/>
      <c r="BI522" s="95"/>
      <c r="BJ522" s="95"/>
      <c r="BK522" s="95"/>
      <c r="BL522" s="95"/>
      <c r="BM522" s="95"/>
      <c r="BN522" s="95"/>
      <c r="BO522" s="95"/>
    </row>
    <row r="523" spans="1:67" ht="25.5" hidden="1" x14ac:dyDescent="0.2">
      <c r="A523" s="52" t="s">
        <v>1273</v>
      </c>
      <c r="B523" s="53" t="s">
        <v>1274</v>
      </c>
      <c r="C523" s="59" t="s">
        <v>1275</v>
      </c>
      <c r="D523" s="55">
        <v>200</v>
      </c>
      <c r="E523" s="56">
        <v>12</v>
      </c>
      <c r="F523" s="57">
        <v>3.5</v>
      </c>
      <c r="G523" s="55">
        <v>5</v>
      </c>
      <c r="H523" s="55">
        <v>127</v>
      </c>
      <c r="I523" s="52" t="s">
        <v>16</v>
      </c>
      <c r="J523" s="90">
        <f t="shared" si="88"/>
        <v>1322370.1818181819</v>
      </c>
      <c r="K523" s="60" t="s">
        <v>46</v>
      </c>
      <c r="L523" s="58">
        <v>505900</v>
      </c>
      <c r="N523" s="95"/>
      <c r="O523" s="95"/>
      <c r="P523" s="97">
        <f t="shared" si="105"/>
        <v>127</v>
      </c>
      <c r="Q523" s="112">
        <f t="shared" si="97"/>
        <v>273186</v>
      </c>
      <c r="R523" s="112">
        <f t="shared" si="90"/>
        <v>88532.5</v>
      </c>
      <c r="S523" s="112">
        <f t="shared" si="91"/>
        <v>126475</v>
      </c>
      <c r="T523" s="95"/>
      <c r="U523" s="95"/>
      <c r="V523" s="95">
        <v>1</v>
      </c>
      <c r="W523" s="95"/>
      <c r="X523" s="95"/>
      <c r="Y523" s="95"/>
      <c r="Z523" s="95"/>
      <c r="AA523" s="95"/>
      <c r="AB523" s="95"/>
      <c r="AC523" s="95"/>
      <c r="AD523" s="95"/>
      <c r="AE523" s="95"/>
      <c r="AF523" s="95"/>
      <c r="AG523" s="95"/>
      <c r="AH523" s="95"/>
      <c r="AI523" s="95"/>
      <c r="AJ523" s="95"/>
      <c r="AK523" s="95"/>
      <c r="AL523" s="95"/>
      <c r="AM523" s="95"/>
      <c r="AN523" s="95"/>
      <c r="AO523" s="95"/>
      <c r="AP523" s="95"/>
      <c r="AQ523" s="95"/>
      <c r="AR523" s="95"/>
      <c r="AS523" s="95"/>
      <c r="AT523" s="95"/>
      <c r="AU523" s="95"/>
      <c r="AV523" s="95"/>
      <c r="AW523" s="95"/>
      <c r="AX523" s="95"/>
      <c r="AY523" s="95"/>
      <c r="AZ523" s="95"/>
      <c r="BA523" s="95"/>
      <c r="BB523" s="95"/>
      <c r="BC523" s="95"/>
      <c r="BD523" s="95"/>
      <c r="BE523" s="95"/>
      <c r="BF523" s="95"/>
      <c r="BG523" s="95"/>
      <c r="BH523" s="95"/>
      <c r="BI523" s="95"/>
      <c r="BJ523" s="95"/>
      <c r="BK523" s="95"/>
      <c r="BL523" s="95"/>
      <c r="BM523" s="95"/>
      <c r="BN523" s="95"/>
      <c r="BO523" s="95"/>
    </row>
    <row r="524" spans="1:67" ht="25.5" hidden="1" x14ac:dyDescent="0.2">
      <c r="A524" s="52" t="s">
        <v>1276</v>
      </c>
      <c r="B524" s="53" t="s">
        <v>1277</v>
      </c>
      <c r="C524" s="59" t="s">
        <v>1278</v>
      </c>
      <c r="D524" s="55">
        <v>200</v>
      </c>
      <c r="E524" s="56">
        <v>12</v>
      </c>
      <c r="F524" s="57">
        <v>3.3</v>
      </c>
      <c r="G524" s="55">
        <v>5</v>
      </c>
      <c r="H524" s="55">
        <v>136</v>
      </c>
      <c r="I524" s="52" t="s">
        <v>16</v>
      </c>
      <c r="J524" s="90">
        <f t="shared" ref="J524:J587" si="106">IF(SUMPRODUCT($N$6:$P$6,$N$7:$P$7,$N524:$P524),SUMPRODUCT($N$6:$P$6,$N$7:$P$7,$N524:$P524),0)</f>
        <v>1416081.4545454546</v>
      </c>
      <c r="K524" s="60" t="s">
        <v>46</v>
      </c>
      <c r="L524" s="58">
        <v>541420</v>
      </c>
      <c r="N524" s="95"/>
      <c r="O524" s="95"/>
      <c r="P524" s="97">
        <f t="shared" si="105"/>
        <v>136</v>
      </c>
      <c r="Q524" s="112">
        <f t="shared" si="97"/>
        <v>292366.8</v>
      </c>
      <c r="R524" s="112">
        <f t="shared" si="90"/>
        <v>89334.3</v>
      </c>
      <c r="S524" s="112">
        <f t="shared" si="91"/>
        <v>135355</v>
      </c>
      <c r="T524" s="95"/>
      <c r="U524" s="95"/>
      <c r="V524" s="95">
        <v>1</v>
      </c>
      <c r="W524" s="95"/>
      <c r="X524" s="95"/>
      <c r="Y524" s="95"/>
      <c r="Z524" s="95"/>
      <c r="AA524" s="95"/>
      <c r="AB524" s="95"/>
      <c r="AC524" s="95"/>
      <c r="AD524" s="95"/>
      <c r="AE524" s="95"/>
      <c r="AF524" s="95"/>
      <c r="AG524" s="95"/>
      <c r="AH524" s="95"/>
      <c r="AI524" s="95"/>
      <c r="AJ524" s="95"/>
      <c r="AK524" s="95"/>
      <c r="AL524" s="95"/>
      <c r="AM524" s="95"/>
      <c r="AN524" s="95"/>
      <c r="AO524" s="95"/>
      <c r="AP524" s="95"/>
      <c r="AQ524" s="95"/>
      <c r="AR524" s="95"/>
      <c r="AS524" s="95"/>
      <c r="AT524" s="95"/>
      <c r="AU524" s="95"/>
      <c r="AV524" s="95"/>
      <c r="AW524" s="95"/>
      <c r="AX524" s="95"/>
      <c r="AY524" s="95"/>
      <c r="AZ524" s="95"/>
      <c r="BA524" s="95"/>
      <c r="BB524" s="95"/>
      <c r="BC524" s="95"/>
      <c r="BD524" s="95"/>
      <c r="BE524" s="95"/>
      <c r="BF524" s="95"/>
      <c r="BG524" s="95"/>
      <c r="BH524" s="95"/>
      <c r="BI524" s="95"/>
      <c r="BJ524" s="95"/>
      <c r="BK524" s="95"/>
      <c r="BL524" s="95"/>
      <c r="BM524" s="95"/>
      <c r="BN524" s="95"/>
      <c r="BO524" s="95"/>
    </row>
    <row r="525" spans="1:67" ht="25.5" hidden="1" x14ac:dyDescent="0.2">
      <c r="A525" s="52" t="s">
        <v>1279</v>
      </c>
      <c r="B525" s="53" t="s">
        <v>1280</v>
      </c>
      <c r="C525" s="59" t="s">
        <v>1281</v>
      </c>
      <c r="D525" s="55">
        <v>200</v>
      </c>
      <c r="E525" s="56">
        <v>12</v>
      </c>
      <c r="F525" s="57">
        <v>3.1</v>
      </c>
      <c r="G525" s="55">
        <v>5</v>
      </c>
      <c r="H525" s="55">
        <v>168</v>
      </c>
      <c r="I525" s="52" t="s">
        <v>16</v>
      </c>
      <c r="J525" s="90">
        <f t="shared" si="106"/>
        <v>1749277.0909090908</v>
      </c>
      <c r="K525" s="60" t="s">
        <v>46</v>
      </c>
      <c r="L525" s="58">
        <v>659820</v>
      </c>
      <c r="N525" s="95"/>
      <c r="O525" s="95"/>
      <c r="P525" s="97">
        <f t="shared" si="105"/>
        <v>168</v>
      </c>
      <c r="Q525" s="112">
        <f t="shared" si="97"/>
        <v>356302.8</v>
      </c>
      <c r="R525" s="112">
        <f t="shared" ref="R525:R588" si="107">IF($L525&gt;0,$L525*1000*$F525%/$D525,"")</f>
        <v>102272.1</v>
      </c>
      <c r="S525" s="112">
        <f t="shared" ref="S525:S588" si="108">IF($L525&gt;0,$L525*1000*$G525%/$D525,"")</f>
        <v>164955</v>
      </c>
      <c r="T525" s="95"/>
      <c r="U525" s="95"/>
      <c r="V525" s="95">
        <v>1</v>
      </c>
      <c r="W525" s="95"/>
      <c r="X525" s="95"/>
      <c r="Y525" s="95"/>
      <c r="Z525" s="95"/>
      <c r="AA525" s="95"/>
      <c r="AB525" s="95"/>
      <c r="AC525" s="95"/>
      <c r="AD525" s="95"/>
      <c r="AE525" s="95"/>
      <c r="AF525" s="95"/>
      <c r="AG525" s="95"/>
      <c r="AH525" s="95"/>
      <c r="AI525" s="95"/>
      <c r="AJ525" s="95"/>
      <c r="AK525" s="95"/>
      <c r="AL525" s="95"/>
      <c r="AM525" s="95"/>
      <c r="AN525" s="95"/>
      <c r="AO525" s="95"/>
      <c r="AP525" s="95"/>
      <c r="AQ525" s="95"/>
      <c r="AR525" s="95"/>
      <c r="AS525" s="95"/>
      <c r="AT525" s="95"/>
      <c r="AU525" s="95"/>
      <c r="AV525" s="95"/>
      <c r="AW525" s="95"/>
      <c r="AX525" s="95"/>
      <c r="AY525" s="95"/>
      <c r="AZ525" s="95"/>
      <c r="BA525" s="95"/>
      <c r="BB525" s="95"/>
      <c r="BC525" s="95"/>
      <c r="BD525" s="95"/>
      <c r="BE525" s="95"/>
      <c r="BF525" s="95"/>
      <c r="BG525" s="95"/>
      <c r="BH525" s="95"/>
      <c r="BI525" s="95"/>
      <c r="BJ525" s="95"/>
      <c r="BK525" s="95"/>
      <c r="BL525" s="95"/>
      <c r="BM525" s="95"/>
      <c r="BN525" s="95"/>
      <c r="BO525" s="95"/>
    </row>
    <row r="526" spans="1:67" ht="25.5" hidden="1" x14ac:dyDescent="0.2">
      <c r="A526" s="50"/>
      <c r="B526" s="49" t="s">
        <v>1282</v>
      </c>
      <c r="C526" s="47" t="s">
        <v>1283</v>
      </c>
      <c r="D526" s="50"/>
      <c r="E526" s="50"/>
      <c r="F526" s="50"/>
      <c r="G526" s="50"/>
      <c r="H526" s="50"/>
      <c r="I526" s="50"/>
      <c r="J526" s="90">
        <f t="shared" si="106"/>
        <v>0</v>
      </c>
      <c r="K526" s="50"/>
      <c r="L526" s="51"/>
      <c r="N526" s="95"/>
      <c r="O526" s="95"/>
      <c r="P526" s="95"/>
      <c r="Q526" s="112" t="str">
        <f t="shared" si="97"/>
        <v/>
      </c>
      <c r="R526" s="112" t="str">
        <f t="shared" si="107"/>
        <v/>
      </c>
      <c r="S526" s="112" t="str">
        <f t="shared" si="108"/>
        <v/>
      </c>
      <c r="T526" s="95"/>
      <c r="U526" s="95"/>
      <c r="V526" s="95"/>
      <c r="W526" s="95"/>
      <c r="X526" s="95"/>
      <c r="Y526" s="95"/>
      <c r="Z526" s="95"/>
      <c r="AA526" s="95"/>
      <c r="AB526" s="95"/>
      <c r="AC526" s="95"/>
      <c r="AD526" s="95"/>
      <c r="AE526" s="95"/>
      <c r="AF526" s="95"/>
      <c r="AG526" s="95"/>
      <c r="AH526" s="95"/>
      <c r="AI526" s="95"/>
      <c r="AJ526" s="95"/>
      <c r="AK526" s="95"/>
      <c r="AL526" s="95"/>
      <c r="AM526" s="95"/>
      <c r="AN526" s="95"/>
      <c r="AO526" s="95"/>
      <c r="AP526" s="95"/>
      <c r="AQ526" s="95"/>
      <c r="AR526" s="95"/>
      <c r="AS526" s="95"/>
      <c r="AT526" s="95"/>
      <c r="AU526" s="95"/>
      <c r="AV526" s="95"/>
      <c r="AW526" s="95"/>
      <c r="AX526" s="95"/>
      <c r="AY526" s="95"/>
      <c r="AZ526" s="95"/>
      <c r="BA526" s="95"/>
      <c r="BB526" s="95"/>
      <c r="BC526" s="95"/>
      <c r="BD526" s="95"/>
      <c r="BE526" s="95"/>
      <c r="BF526" s="95"/>
      <c r="BG526" s="95"/>
      <c r="BH526" s="95"/>
      <c r="BI526" s="95"/>
      <c r="BJ526" s="95"/>
      <c r="BK526" s="95"/>
      <c r="BL526" s="95"/>
      <c r="BM526" s="95"/>
      <c r="BN526" s="95"/>
      <c r="BO526" s="95"/>
    </row>
    <row r="527" spans="1:67" ht="25.5" hidden="1" x14ac:dyDescent="0.2">
      <c r="A527" s="52" t="s">
        <v>1284</v>
      </c>
      <c r="B527" s="53" t="s">
        <v>1285</v>
      </c>
      <c r="C527" s="54" t="s">
        <v>2478</v>
      </c>
      <c r="D527" s="55">
        <v>260</v>
      </c>
      <c r="E527" s="56">
        <v>13</v>
      </c>
      <c r="F527" s="57">
        <v>5.4</v>
      </c>
      <c r="G527" s="55">
        <v>6</v>
      </c>
      <c r="H527" s="55">
        <v>53</v>
      </c>
      <c r="I527" s="52" t="s">
        <v>16</v>
      </c>
      <c r="J527" s="90">
        <f t="shared" si="106"/>
        <v>551855.27272727271</v>
      </c>
      <c r="K527" s="60" t="s">
        <v>188</v>
      </c>
      <c r="L527" s="58">
        <v>2508786</v>
      </c>
      <c r="N527" s="95"/>
      <c r="O527" s="95"/>
      <c r="P527" s="97">
        <f t="shared" ref="P527:P528" si="109">H527</f>
        <v>53</v>
      </c>
      <c r="Q527" s="112">
        <f t="shared" si="97"/>
        <v>1128953.7</v>
      </c>
      <c r="R527" s="112">
        <f t="shared" si="107"/>
        <v>521055.55384615395</v>
      </c>
      <c r="S527" s="112">
        <f t="shared" si="108"/>
        <v>578950.61538461538</v>
      </c>
      <c r="T527" s="95"/>
      <c r="U527" s="95"/>
      <c r="V527" s="95"/>
      <c r="W527" s="95"/>
      <c r="X527" s="95"/>
      <c r="Y527" s="95">
        <v>1</v>
      </c>
      <c r="Z527" s="95"/>
      <c r="AA527" s="95">
        <v>1</v>
      </c>
      <c r="AB527" s="95"/>
      <c r="AC527" s="95"/>
      <c r="AD527" s="95"/>
      <c r="AE527" s="95"/>
      <c r="AF527" s="95"/>
      <c r="AG527" s="95"/>
      <c r="AH527" s="95"/>
      <c r="AI527" s="95"/>
      <c r="AJ527" s="95"/>
      <c r="AK527" s="95"/>
      <c r="AL527" s="95"/>
      <c r="AM527" s="95"/>
      <c r="AN527" s="95"/>
      <c r="AO527" s="95"/>
      <c r="AP527" s="95"/>
      <c r="AQ527" s="95"/>
      <c r="AR527" s="95"/>
      <c r="AS527" s="95"/>
      <c r="AT527" s="95"/>
      <c r="AU527" s="95"/>
      <c r="AV527" s="95"/>
      <c r="AW527" s="95"/>
      <c r="AX527" s="95"/>
      <c r="AY527" s="95"/>
      <c r="AZ527" s="95"/>
      <c r="BA527" s="95"/>
      <c r="BB527" s="95"/>
      <c r="BC527" s="95"/>
      <c r="BD527" s="95"/>
      <c r="BE527" s="95"/>
      <c r="BF527" s="95"/>
      <c r="BG527" s="95"/>
      <c r="BH527" s="95"/>
      <c r="BI527" s="95"/>
      <c r="BJ527" s="95"/>
      <c r="BK527" s="95"/>
      <c r="BL527" s="95"/>
      <c r="BM527" s="95"/>
      <c r="BN527" s="95"/>
      <c r="BO527" s="95"/>
    </row>
    <row r="528" spans="1:67" ht="25.5" hidden="1" x14ac:dyDescent="0.2">
      <c r="A528" s="52" t="s">
        <v>1286</v>
      </c>
      <c r="B528" s="53" t="s">
        <v>1287</v>
      </c>
      <c r="C528" s="54" t="s">
        <v>2479</v>
      </c>
      <c r="D528" s="55">
        <v>260</v>
      </c>
      <c r="E528" s="56">
        <v>13</v>
      </c>
      <c r="F528" s="57">
        <v>5</v>
      </c>
      <c r="G528" s="55">
        <v>6</v>
      </c>
      <c r="H528" s="55">
        <v>60</v>
      </c>
      <c r="I528" s="52" t="s">
        <v>16</v>
      </c>
      <c r="J528" s="90">
        <f t="shared" si="106"/>
        <v>624741.81818181812</v>
      </c>
      <c r="K528" s="60" t="s">
        <v>188</v>
      </c>
      <c r="L528" s="58">
        <v>2809744</v>
      </c>
      <c r="N528" s="95"/>
      <c r="O528" s="95"/>
      <c r="P528" s="97">
        <f t="shared" si="109"/>
        <v>60</v>
      </c>
      <c r="Q528" s="112">
        <f t="shared" si="97"/>
        <v>1264384.8</v>
      </c>
      <c r="R528" s="112">
        <f t="shared" si="107"/>
        <v>540335.38461538462</v>
      </c>
      <c r="S528" s="112">
        <f t="shared" si="108"/>
        <v>648402.4615384615</v>
      </c>
      <c r="T528" s="95"/>
      <c r="U528" s="95"/>
      <c r="V528" s="95"/>
      <c r="W528" s="95"/>
      <c r="X528" s="95"/>
      <c r="Y528" s="95">
        <v>1</v>
      </c>
      <c r="Z528" s="95"/>
      <c r="AA528" s="95">
        <v>1</v>
      </c>
      <c r="AB528" s="95"/>
      <c r="AC528" s="95"/>
      <c r="AD528" s="95"/>
      <c r="AE528" s="95"/>
      <c r="AF528" s="95"/>
      <c r="AG528" s="95"/>
      <c r="AH528" s="95"/>
      <c r="AI528" s="95"/>
      <c r="AJ528" s="95"/>
      <c r="AK528" s="95"/>
      <c r="AL528" s="95"/>
      <c r="AM528" s="95"/>
      <c r="AN528" s="95"/>
      <c r="AO528" s="95"/>
      <c r="AP528" s="95"/>
      <c r="AQ528" s="95"/>
      <c r="AR528" s="95"/>
      <c r="AS528" s="95"/>
      <c r="AT528" s="95"/>
      <c r="AU528" s="95"/>
      <c r="AV528" s="95"/>
      <c r="AW528" s="95"/>
      <c r="AX528" s="95"/>
      <c r="AY528" s="95"/>
      <c r="AZ528" s="95"/>
      <c r="BA528" s="95"/>
      <c r="BB528" s="95"/>
      <c r="BC528" s="95"/>
      <c r="BD528" s="95"/>
      <c r="BE528" s="95"/>
      <c r="BF528" s="95"/>
      <c r="BG528" s="95"/>
      <c r="BH528" s="95"/>
      <c r="BI528" s="95"/>
      <c r="BJ528" s="95"/>
      <c r="BK528" s="95"/>
      <c r="BL528" s="95"/>
      <c r="BM528" s="95"/>
      <c r="BN528" s="95"/>
      <c r="BO528" s="95"/>
    </row>
    <row r="529" spans="1:67" ht="25.5" hidden="1" x14ac:dyDescent="0.2">
      <c r="A529" s="50"/>
      <c r="B529" s="49" t="s">
        <v>1288</v>
      </c>
      <c r="C529" s="47" t="s">
        <v>1289</v>
      </c>
      <c r="D529" s="50"/>
      <c r="E529" s="50"/>
      <c r="F529" s="50"/>
      <c r="G529" s="50"/>
      <c r="H529" s="50"/>
      <c r="I529" s="50"/>
      <c r="J529" s="90">
        <f t="shared" si="106"/>
        <v>0</v>
      </c>
      <c r="K529" s="50"/>
      <c r="L529" s="51"/>
      <c r="N529" s="95"/>
      <c r="O529" s="95"/>
      <c r="P529" s="95"/>
      <c r="Q529" s="112" t="str">
        <f t="shared" si="97"/>
        <v/>
      </c>
      <c r="R529" s="112" t="str">
        <f t="shared" si="107"/>
        <v/>
      </c>
      <c r="S529" s="112" t="str">
        <f t="shared" si="108"/>
        <v/>
      </c>
      <c r="T529" s="95"/>
      <c r="U529" s="95"/>
      <c r="V529" s="95"/>
      <c r="W529" s="95"/>
      <c r="X529" s="95"/>
      <c r="Y529" s="95"/>
      <c r="Z529" s="95"/>
      <c r="AA529" s="95"/>
      <c r="AB529" s="95"/>
      <c r="AC529" s="95"/>
      <c r="AD529" s="95"/>
      <c r="AE529" s="95"/>
      <c r="AF529" s="95"/>
      <c r="AG529" s="95"/>
      <c r="AH529" s="95"/>
      <c r="AI529" s="95"/>
      <c r="AJ529" s="95"/>
      <c r="AK529" s="95"/>
      <c r="AL529" s="95"/>
      <c r="AM529" s="95"/>
      <c r="AN529" s="95"/>
      <c r="AO529" s="95"/>
      <c r="AP529" s="95"/>
      <c r="AQ529" s="95"/>
      <c r="AR529" s="95"/>
      <c r="AS529" s="95"/>
      <c r="AT529" s="95"/>
      <c r="AU529" s="95"/>
      <c r="AV529" s="95"/>
      <c r="AW529" s="95"/>
      <c r="AX529" s="95"/>
      <c r="AY529" s="95"/>
      <c r="AZ529" s="95"/>
      <c r="BA529" s="95"/>
      <c r="BB529" s="95"/>
      <c r="BC529" s="95"/>
      <c r="BD529" s="95"/>
      <c r="BE529" s="95"/>
      <c r="BF529" s="95"/>
      <c r="BG529" s="95"/>
      <c r="BH529" s="95"/>
      <c r="BI529" s="95"/>
      <c r="BJ529" s="95"/>
      <c r="BK529" s="95"/>
      <c r="BL529" s="95"/>
      <c r="BM529" s="95"/>
      <c r="BN529" s="95"/>
      <c r="BO529" s="95"/>
    </row>
    <row r="530" spans="1:67" ht="25.5" hidden="1" x14ac:dyDescent="0.2">
      <c r="A530" s="52" t="s">
        <v>1290</v>
      </c>
      <c r="B530" s="53" t="s">
        <v>1291</v>
      </c>
      <c r="C530" s="54" t="s">
        <v>2533</v>
      </c>
      <c r="D530" s="55">
        <v>220</v>
      </c>
      <c r="E530" s="56">
        <v>13</v>
      </c>
      <c r="F530" s="57">
        <v>6.5</v>
      </c>
      <c r="G530" s="55">
        <v>5</v>
      </c>
      <c r="H530" s="55">
        <v>182</v>
      </c>
      <c r="I530" s="52" t="s">
        <v>291</v>
      </c>
      <c r="J530" s="90">
        <f t="shared" si="106"/>
        <v>322003.5</v>
      </c>
      <c r="K530" s="60" t="s">
        <v>292</v>
      </c>
      <c r="L530" s="58">
        <v>1245106</v>
      </c>
      <c r="N530" s="97">
        <f t="shared" ref="N530:N531" si="110">H530</f>
        <v>182</v>
      </c>
      <c r="O530" s="95"/>
      <c r="P530" s="95"/>
      <c r="Q530" s="112">
        <f t="shared" si="97"/>
        <v>662170.00909090904</v>
      </c>
      <c r="R530" s="112">
        <f t="shared" si="107"/>
        <v>367872.22727272729</v>
      </c>
      <c r="S530" s="112">
        <f t="shared" si="108"/>
        <v>282978.63636363635</v>
      </c>
      <c r="T530" s="95">
        <v>1</v>
      </c>
      <c r="U530" s="95"/>
      <c r="V530" s="95">
        <v>1</v>
      </c>
      <c r="W530" s="95"/>
      <c r="X530" s="95"/>
      <c r="Y530" s="95"/>
      <c r="Z530" s="95"/>
      <c r="AA530" s="95"/>
      <c r="AB530" s="95"/>
      <c r="AC530" s="95"/>
      <c r="AD530" s="95"/>
      <c r="AE530" s="95"/>
      <c r="AF530" s="95"/>
      <c r="AG530" s="95"/>
      <c r="AH530" s="95"/>
      <c r="AI530" s="95"/>
      <c r="AJ530" s="95"/>
      <c r="AK530" s="95"/>
      <c r="AL530" s="95"/>
      <c r="AM530" s="95"/>
      <c r="AN530" s="95"/>
      <c r="AO530" s="95"/>
      <c r="AP530" s="95"/>
      <c r="AQ530" s="95"/>
      <c r="AR530" s="95"/>
      <c r="AS530" s="95"/>
      <c r="AT530" s="95"/>
      <c r="AU530" s="95"/>
      <c r="AV530" s="95"/>
      <c r="AW530" s="95"/>
      <c r="AX530" s="95"/>
      <c r="AY530" s="95"/>
      <c r="AZ530" s="95"/>
      <c r="BA530" s="95"/>
      <c r="BB530" s="95"/>
      <c r="BC530" s="95"/>
      <c r="BD530" s="95"/>
      <c r="BE530" s="95"/>
      <c r="BF530" s="95"/>
      <c r="BG530" s="95"/>
      <c r="BH530" s="95"/>
      <c r="BI530" s="95"/>
      <c r="BJ530" s="95"/>
      <c r="BK530" s="95"/>
      <c r="BL530" s="95"/>
      <c r="BM530" s="95"/>
      <c r="BN530" s="95"/>
      <c r="BO530" s="95"/>
    </row>
    <row r="531" spans="1:67" ht="25.5" hidden="1" x14ac:dyDescent="0.2">
      <c r="A531" s="52" t="s">
        <v>1292</v>
      </c>
      <c r="B531" s="53" t="s">
        <v>1293</v>
      </c>
      <c r="C531" s="54" t="s">
        <v>2534</v>
      </c>
      <c r="D531" s="55">
        <v>220</v>
      </c>
      <c r="E531" s="56">
        <v>13</v>
      </c>
      <c r="F531" s="57">
        <v>6.5</v>
      </c>
      <c r="G531" s="55">
        <v>5</v>
      </c>
      <c r="H531" s="55">
        <v>248</v>
      </c>
      <c r="I531" s="52" t="s">
        <v>291</v>
      </c>
      <c r="J531" s="90">
        <f t="shared" si="106"/>
        <v>438774</v>
      </c>
      <c r="K531" s="60" t="s">
        <v>250</v>
      </c>
      <c r="L531" s="58">
        <v>1711849</v>
      </c>
      <c r="N531" s="97">
        <f t="shared" si="110"/>
        <v>248</v>
      </c>
      <c r="O531" s="95"/>
      <c r="P531" s="95"/>
      <c r="Q531" s="112">
        <f t="shared" si="97"/>
        <v>910392.42272727273</v>
      </c>
      <c r="R531" s="112">
        <f t="shared" si="107"/>
        <v>505773.56818181818</v>
      </c>
      <c r="S531" s="112">
        <f t="shared" si="108"/>
        <v>389056.59090909088</v>
      </c>
      <c r="T531" s="95"/>
      <c r="U531" s="95">
        <v>1</v>
      </c>
      <c r="V531" s="95">
        <v>1</v>
      </c>
      <c r="W531" s="95"/>
      <c r="X531" s="95"/>
      <c r="Y531" s="95"/>
      <c r="Z531" s="95"/>
      <c r="AA531" s="95"/>
      <c r="AB531" s="95"/>
      <c r="AC531" s="95"/>
      <c r="AD531" s="95"/>
      <c r="AE531" s="95"/>
      <c r="AF531" s="95"/>
      <c r="AG531" s="95"/>
      <c r="AH531" s="95"/>
      <c r="AI531" s="95"/>
      <c r="AJ531" s="95"/>
      <c r="AK531" s="95"/>
      <c r="AL531" s="95"/>
      <c r="AM531" s="95"/>
      <c r="AN531" s="95"/>
      <c r="AO531" s="95"/>
      <c r="AP531" s="95"/>
      <c r="AQ531" s="95"/>
      <c r="AR531" s="95"/>
      <c r="AS531" s="95"/>
      <c r="AT531" s="95"/>
      <c r="AU531" s="95"/>
      <c r="AV531" s="95"/>
      <c r="AW531" s="95"/>
      <c r="AX531" s="95"/>
      <c r="AY531" s="95"/>
      <c r="AZ531" s="95"/>
      <c r="BA531" s="95"/>
      <c r="BB531" s="95"/>
      <c r="BC531" s="95"/>
      <c r="BD531" s="95"/>
      <c r="BE531" s="95"/>
      <c r="BF531" s="95"/>
      <c r="BG531" s="95"/>
      <c r="BH531" s="95"/>
      <c r="BI531" s="95"/>
      <c r="BJ531" s="95"/>
      <c r="BK531" s="95"/>
      <c r="BL531" s="95"/>
      <c r="BM531" s="95"/>
      <c r="BN531" s="95"/>
      <c r="BO531" s="95"/>
    </row>
    <row r="532" spans="1:67" ht="25.5" hidden="1" x14ac:dyDescent="0.2">
      <c r="A532" s="50"/>
      <c r="B532" s="49" t="s">
        <v>1294</v>
      </c>
      <c r="C532" s="47" t="s">
        <v>1295</v>
      </c>
      <c r="D532" s="50"/>
      <c r="E532" s="50"/>
      <c r="F532" s="50"/>
      <c r="G532" s="50"/>
      <c r="H532" s="50"/>
      <c r="I532" s="50"/>
      <c r="J532" s="90">
        <f t="shared" si="106"/>
        <v>0</v>
      </c>
      <c r="K532" s="50"/>
      <c r="L532" s="51"/>
      <c r="N532" s="95"/>
      <c r="O532" s="95"/>
      <c r="P532" s="95"/>
      <c r="Q532" s="112" t="str">
        <f t="shared" si="97"/>
        <v/>
      </c>
      <c r="R532" s="112" t="str">
        <f t="shared" si="107"/>
        <v/>
      </c>
      <c r="S532" s="112" t="str">
        <f t="shared" si="108"/>
        <v/>
      </c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5"/>
      <c r="AE532" s="95"/>
      <c r="AF532" s="95"/>
      <c r="AG532" s="95"/>
      <c r="AH532" s="95"/>
      <c r="AI532" s="95"/>
      <c r="AJ532" s="95"/>
      <c r="AK532" s="95"/>
      <c r="AL532" s="95"/>
      <c r="AM532" s="95"/>
      <c r="AN532" s="95"/>
      <c r="AO532" s="95"/>
      <c r="AP532" s="95"/>
      <c r="AQ532" s="95"/>
      <c r="AR532" s="95"/>
      <c r="AS532" s="95"/>
      <c r="AT532" s="95"/>
      <c r="AU532" s="95"/>
      <c r="AV532" s="95"/>
      <c r="AW532" s="95"/>
      <c r="AX532" s="95"/>
      <c r="AY532" s="95"/>
      <c r="AZ532" s="95"/>
      <c r="BA532" s="95"/>
      <c r="BB532" s="95"/>
      <c r="BC532" s="95"/>
      <c r="BD532" s="95"/>
      <c r="BE532" s="95"/>
      <c r="BF532" s="95"/>
      <c r="BG532" s="95"/>
      <c r="BH532" s="95"/>
      <c r="BI532" s="95"/>
      <c r="BJ532" s="95"/>
      <c r="BK532" s="95"/>
      <c r="BL532" s="95"/>
      <c r="BM532" s="95"/>
      <c r="BN532" s="95"/>
      <c r="BO532" s="95"/>
    </row>
    <row r="533" spans="1:67" ht="25.5" hidden="1" x14ac:dyDescent="0.2">
      <c r="A533" s="52" t="s">
        <v>1296</v>
      </c>
      <c r="B533" s="53" t="s">
        <v>1297</v>
      </c>
      <c r="C533" s="54" t="s">
        <v>2535</v>
      </c>
      <c r="D533" s="55">
        <v>200</v>
      </c>
      <c r="E533" s="56">
        <v>13</v>
      </c>
      <c r="F533" s="57">
        <v>4.9000000000000004</v>
      </c>
      <c r="G533" s="55">
        <v>6</v>
      </c>
      <c r="H533" s="55">
        <v>54</v>
      </c>
      <c r="I533" s="52" t="s">
        <v>291</v>
      </c>
      <c r="J533" s="90">
        <f t="shared" si="106"/>
        <v>95539.5</v>
      </c>
      <c r="K533" s="60" t="s">
        <v>17</v>
      </c>
      <c r="L533" s="58">
        <v>1734436</v>
      </c>
      <c r="N533" s="97">
        <f t="shared" ref="N533:N534" si="111">H533</f>
        <v>54</v>
      </c>
      <c r="O533" s="95"/>
      <c r="P533" s="95"/>
      <c r="Q533" s="112">
        <f t="shared" si="97"/>
        <v>1014645.06</v>
      </c>
      <c r="R533" s="112">
        <f t="shared" si="107"/>
        <v>424936.82</v>
      </c>
      <c r="S533" s="112">
        <f t="shared" si="108"/>
        <v>520330.8</v>
      </c>
      <c r="T533" s="95"/>
      <c r="U533" s="95">
        <v>1</v>
      </c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95"/>
      <c r="AH533" s="95"/>
      <c r="AI533" s="95"/>
      <c r="AJ533" s="95"/>
      <c r="AK533" s="95"/>
      <c r="AL533" s="95"/>
      <c r="AM533" s="95"/>
      <c r="AN533" s="95"/>
      <c r="AO533" s="95"/>
      <c r="AP533" s="95"/>
      <c r="AQ533" s="95"/>
      <c r="AR533" s="95"/>
      <c r="AS533" s="95"/>
      <c r="AT533" s="95"/>
      <c r="AU533" s="95"/>
      <c r="AV533" s="95"/>
      <c r="AW533" s="95"/>
      <c r="AX533" s="95"/>
      <c r="AY533" s="95"/>
      <c r="AZ533" s="95"/>
      <c r="BA533" s="95"/>
      <c r="BB533" s="95"/>
      <c r="BC533" s="95"/>
      <c r="BD533" s="95"/>
      <c r="BE533" s="95"/>
      <c r="BF533" s="95"/>
      <c r="BG533" s="95"/>
      <c r="BH533" s="95"/>
      <c r="BI533" s="95"/>
      <c r="BJ533" s="95"/>
      <c r="BK533" s="95"/>
      <c r="BL533" s="95"/>
      <c r="BM533" s="95"/>
      <c r="BN533" s="95"/>
      <c r="BO533" s="95"/>
    </row>
    <row r="534" spans="1:67" ht="25.5" hidden="1" x14ac:dyDescent="0.2">
      <c r="A534" s="52" t="s">
        <v>1298</v>
      </c>
      <c r="B534" s="53" t="s">
        <v>1299</v>
      </c>
      <c r="C534" s="54" t="s">
        <v>2536</v>
      </c>
      <c r="D534" s="55">
        <v>200</v>
      </c>
      <c r="E534" s="56">
        <v>13</v>
      </c>
      <c r="F534" s="57">
        <v>4.5</v>
      </c>
      <c r="G534" s="55">
        <v>6</v>
      </c>
      <c r="H534" s="55">
        <v>429</v>
      </c>
      <c r="I534" s="52" t="s">
        <v>291</v>
      </c>
      <c r="J534" s="90">
        <f t="shared" si="106"/>
        <v>759008.25</v>
      </c>
      <c r="K534" s="60" t="s">
        <v>17</v>
      </c>
      <c r="L534" s="58">
        <v>6737447</v>
      </c>
      <c r="N534" s="97">
        <f t="shared" si="111"/>
        <v>429</v>
      </c>
      <c r="O534" s="95"/>
      <c r="P534" s="95"/>
      <c r="Q534" s="112">
        <f t="shared" si="97"/>
        <v>3941406.4950000001</v>
      </c>
      <c r="R534" s="112">
        <f t="shared" si="107"/>
        <v>1515925.575</v>
      </c>
      <c r="S534" s="112">
        <f t="shared" si="108"/>
        <v>2021234.1</v>
      </c>
      <c r="T534" s="95"/>
      <c r="U534" s="95">
        <v>1</v>
      </c>
      <c r="V534" s="95"/>
      <c r="W534" s="95"/>
      <c r="X534" s="95"/>
      <c r="Y534" s="95"/>
      <c r="Z534" s="95"/>
      <c r="AA534" s="95"/>
      <c r="AB534" s="95"/>
      <c r="AC534" s="95"/>
      <c r="AD534" s="95"/>
      <c r="AE534" s="95"/>
      <c r="AF534" s="95"/>
      <c r="AG534" s="95"/>
      <c r="AH534" s="95"/>
      <c r="AI534" s="95"/>
      <c r="AJ534" s="95"/>
      <c r="AK534" s="95"/>
      <c r="AL534" s="95"/>
      <c r="AM534" s="95"/>
      <c r="AN534" s="95"/>
      <c r="AO534" s="95"/>
      <c r="AP534" s="95"/>
      <c r="AQ534" s="95"/>
      <c r="AR534" s="95"/>
      <c r="AS534" s="95"/>
      <c r="AT534" s="95"/>
      <c r="AU534" s="95"/>
      <c r="AV534" s="95"/>
      <c r="AW534" s="95"/>
      <c r="AX534" s="95"/>
      <c r="AY534" s="95"/>
      <c r="AZ534" s="95"/>
      <c r="BA534" s="95"/>
      <c r="BB534" s="95"/>
      <c r="BC534" s="95"/>
      <c r="BD534" s="95"/>
      <c r="BE534" s="95"/>
      <c r="BF534" s="95"/>
      <c r="BG534" s="95"/>
      <c r="BH534" s="95"/>
      <c r="BI534" s="95"/>
      <c r="BJ534" s="95"/>
      <c r="BK534" s="95"/>
      <c r="BL534" s="95"/>
      <c r="BM534" s="95"/>
      <c r="BN534" s="95"/>
      <c r="BO534" s="95"/>
    </row>
    <row r="535" spans="1:67" ht="25.5" hidden="1" x14ac:dyDescent="0.2">
      <c r="A535" s="50"/>
      <c r="B535" s="49" t="s">
        <v>1300</v>
      </c>
      <c r="C535" s="47" t="s">
        <v>1301</v>
      </c>
      <c r="D535" s="50"/>
      <c r="E535" s="50"/>
      <c r="F535" s="50"/>
      <c r="G535" s="50"/>
      <c r="H535" s="50"/>
      <c r="I535" s="50"/>
      <c r="J535" s="90">
        <f t="shared" si="106"/>
        <v>0</v>
      </c>
      <c r="K535" s="50"/>
      <c r="L535" s="51"/>
      <c r="N535" s="95"/>
      <c r="O535" s="95"/>
      <c r="P535" s="95"/>
      <c r="Q535" s="112" t="str">
        <f t="shared" si="97"/>
        <v/>
      </c>
      <c r="R535" s="112" t="str">
        <f t="shared" si="107"/>
        <v/>
      </c>
      <c r="S535" s="112" t="str">
        <f t="shared" si="108"/>
        <v/>
      </c>
      <c r="T535" s="95"/>
      <c r="U535" s="95"/>
      <c r="V535" s="95"/>
      <c r="W535" s="95"/>
      <c r="X535" s="95"/>
      <c r="Y535" s="95"/>
      <c r="Z535" s="95"/>
      <c r="AA535" s="95"/>
      <c r="AB535" s="95"/>
      <c r="AC535" s="95"/>
      <c r="AD535" s="95"/>
      <c r="AE535" s="95"/>
      <c r="AF535" s="95"/>
      <c r="AG535" s="95"/>
      <c r="AH535" s="95"/>
      <c r="AI535" s="95"/>
      <c r="AJ535" s="95"/>
      <c r="AK535" s="95"/>
      <c r="AL535" s="95"/>
      <c r="AM535" s="95"/>
      <c r="AN535" s="95"/>
      <c r="AO535" s="95"/>
      <c r="AP535" s="95"/>
      <c r="AQ535" s="95"/>
      <c r="AR535" s="95"/>
      <c r="AS535" s="95"/>
      <c r="AT535" s="95"/>
      <c r="AU535" s="95"/>
      <c r="AV535" s="95"/>
      <c r="AW535" s="95"/>
      <c r="AX535" s="95"/>
      <c r="AY535" s="95"/>
      <c r="AZ535" s="95"/>
      <c r="BA535" s="95"/>
      <c r="BB535" s="95"/>
      <c r="BC535" s="95"/>
      <c r="BD535" s="95"/>
      <c r="BE535" s="95"/>
      <c r="BF535" s="95"/>
      <c r="BG535" s="95"/>
      <c r="BH535" s="95"/>
      <c r="BI535" s="95"/>
      <c r="BJ535" s="95"/>
      <c r="BK535" s="95"/>
      <c r="BL535" s="95"/>
      <c r="BM535" s="95"/>
      <c r="BN535" s="95"/>
      <c r="BO535" s="95"/>
    </row>
    <row r="536" spans="1:67" ht="25.5" hidden="1" x14ac:dyDescent="0.2">
      <c r="A536" s="52" t="s">
        <v>1302</v>
      </c>
      <c r="B536" s="53" t="s">
        <v>1303</v>
      </c>
      <c r="C536" s="59" t="s">
        <v>1304</v>
      </c>
      <c r="D536" s="55">
        <v>150</v>
      </c>
      <c r="E536" s="56">
        <v>25</v>
      </c>
      <c r="F536" s="57">
        <v>8.8000000000000007</v>
      </c>
      <c r="G536" s="55">
        <v>4</v>
      </c>
      <c r="H536" s="55">
        <v>5</v>
      </c>
      <c r="I536" s="52" t="s">
        <v>291</v>
      </c>
      <c r="J536" s="90">
        <f t="shared" si="106"/>
        <v>8846.25</v>
      </c>
      <c r="K536" s="60" t="s">
        <v>115</v>
      </c>
      <c r="L536" s="58">
        <v>6420</v>
      </c>
      <c r="N536" s="97">
        <f>H536</f>
        <v>5</v>
      </c>
      <c r="O536" s="95"/>
      <c r="P536" s="95"/>
      <c r="Q536" s="112">
        <f t="shared" ref="Q536:Q599" si="112">IF($L536&gt;0,$L536*1000*IF($L536&gt;30000,0.9,1)*$E536%/$D536,"")</f>
        <v>10700</v>
      </c>
      <c r="R536" s="112">
        <f t="shared" si="107"/>
        <v>3766.4</v>
      </c>
      <c r="S536" s="112">
        <f t="shared" si="108"/>
        <v>1712</v>
      </c>
      <c r="T536" s="95">
        <v>1</v>
      </c>
      <c r="U536" s="95"/>
      <c r="V536" s="95"/>
      <c r="W536" s="95"/>
      <c r="X536" s="95"/>
      <c r="Y536" s="95"/>
      <c r="Z536" s="95"/>
      <c r="AA536" s="95"/>
      <c r="AB536" s="95"/>
      <c r="AC536" s="95"/>
      <c r="AD536" s="95"/>
      <c r="AE536" s="95"/>
      <c r="AF536" s="95"/>
      <c r="AG536" s="95"/>
      <c r="AH536" s="95"/>
      <c r="AI536" s="95"/>
      <c r="AJ536" s="95"/>
      <c r="AK536" s="95"/>
      <c r="AL536" s="95"/>
      <c r="AM536" s="95"/>
      <c r="AN536" s="95"/>
      <c r="AO536" s="95"/>
      <c r="AP536" s="95"/>
      <c r="AQ536" s="95"/>
      <c r="AR536" s="95"/>
      <c r="AS536" s="95"/>
      <c r="AT536" s="95"/>
      <c r="AU536" s="95"/>
      <c r="AV536" s="95"/>
      <c r="AW536" s="95"/>
      <c r="AX536" s="95"/>
      <c r="AY536" s="95"/>
      <c r="AZ536" s="95"/>
      <c r="BA536" s="95"/>
      <c r="BB536" s="95"/>
      <c r="BC536" s="95"/>
      <c r="BD536" s="95"/>
      <c r="BE536" s="95"/>
      <c r="BF536" s="95"/>
      <c r="BG536" s="95"/>
      <c r="BH536" s="95"/>
      <c r="BI536" s="95"/>
      <c r="BJ536" s="95"/>
      <c r="BK536" s="95"/>
      <c r="BL536" s="95"/>
      <c r="BM536" s="95"/>
      <c r="BN536" s="95"/>
      <c r="BO536" s="95"/>
    </row>
    <row r="537" spans="1:67" ht="25.5" hidden="1" x14ac:dyDescent="0.2">
      <c r="A537" s="50"/>
      <c r="B537" s="49" t="s">
        <v>1305</v>
      </c>
      <c r="C537" s="47" t="s">
        <v>1306</v>
      </c>
      <c r="D537" s="50"/>
      <c r="E537" s="50"/>
      <c r="F537" s="50"/>
      <c r="G537" s="50"/>
      <c r="H537" s="50"/>
      <c r="I537" s="50"/>
      <c r="J537" s="90">
        <f t="shared" si="106"/>
        <v>0</v>
      </c>
      <c r="K537" s="50"/>
      <c r="L537" s="51"/>
      <c r="N537" s="95"/>
      <c r="O537" s="95"/>
      <c r="P537" s="95"/>
      <c r="Q537" s="112" t="str">
        <f t="shared" si="112"/>
        <v/>
      </c>
      <c r="R537" s="112" t="str">
        <f t="shared" si="107"/>
        <v/>
      </c>
      <c r="S537" s="112" t="str">
        <f t="shared" si="108"/>
        <v/>
      </c>
      <c r="T537" s="95"/>
      <c r="U537" s="95"/>
      <c r="V537" s="95"/>
      <c r="W537" s="95"/>
      <c r="X537" s="95"/>
      <c r="Y537" s="95"/>
      <c r="Z537" s="95"/>
      <c r="AA537" s="95"/>
      <c r="AB537" s="95"/>
      <c r="AC537" s="95"/>
      <c r="AD537" s="95"/>
      <c r="AE537" s="95"/>
      <c r="AF537" s="95"/>
      <c r="AG537" s="95"/>
      <c r="AH537" s="95"/>
      <c r="AI537" s="95"/>
      <c r="AJ537" s="95"/>
      <c r="AK537" s="95"/>
      <c r="AL537" s="95"/>
      <c r="AM537" s="95"/>
      <c r="AN537" s="95"/>
      <c r="AO537" s="95"/>
      <c r="AP537" s="95"/>
      <c r="AQ537" s="95"/>
      <c r="AR537" s="95"/>
      <c r="AS537" s="95"/>
      <c r="AT537" s="95"/>
      <c r="AU537" s="95"/>
      <c r="AV537" s="95"/>
      <c r="AW537" s="95"/>
      <c r="AX537" s="95"/>
      <c r="AY537" s="95"/>
      <c r="AZ537" s="95"/>
      <c r="BA537" s="95"/>
      <c r="BB537" s="95"/>
      <c r="BC537" s="95"/>
      <c r="BD537" s="95"/>
      <c r="BE537" s="95"/>
      <c r="BF537" s="95"/>
      <c r="BG537" s="95"/>
      <c r="BH537" s="95"/>
      <c r="BI537" s="95"/>
      <c r="BJ537" s="95"/>
      <c r="BK537" s="95"/>
      <c r="BL537" s="95"/>
      <c r="BM537" s="95"/>
      <c r="BN537" s="95"/>
      <c r="BO537" s="95"/>
    </row>
    <row r="538" spans="1:67" ht="25.5" hidden="1" x14ac:dyDescent="0.2">
      <c r="A538" s="52" t="s">
        <v>1307</v>
      </c>
      <c r="B538" s="53" t="s">
        <v>1308</v>
      </c>
      <c r="C538" s="59" t="s">
        <v>1304</v>
      </c>
      <c r="D538" s="55">
        <v>150</v>
      </c>
      <c r="E538" s="56">
        <v>25</v>
      </c>
      <c r="F538" s="57">
        <v>8.8000000000000007</v>
      </c>
      <c r="G538" s="55">
        <v>4</v>
      </c>
      <c r="H538" s="55">
        <v>5</v>
      </c>
      <c r="I538" s="52" t="s">
        <v>291</v>
      </c>
      <c r="J538" s="90">
        <f t="shared" si="106"/>
        <v>8846.25</v>
      </c>
      <c r="K538" s="50"/>
      <c r="L538" s="58">
        <v>5045</v>
      </c>
      <c r="N538" s="97">
        <f>H538</f>
        <v>5</v>
      </c>
      <c r="O538" s="95"/>
      <c r="P538" s="95"/>
      <c r="Q538" s="112">
        <f t="shared" si="112"/>
        <v>8408.3333333333339</v>
      </c>
      <c r="R538" s="112">
        <f t="shared" si="107"/>
        <v>2959.7333333333336</v>
      </c>
      <c r="S538" s="112">
        <f t="shared" si="108"/>
        <v>1345.3333333333333</v>
      </c>
      <c r="T538" s="95"/>
      <c r="U538" s="95"/>
      <c r="V538" s="95"/>
      <c r="W538" s="95"/>
      <c r="X538" s="95"/>
      <c r="Y538" s="95"/>
      <c r="Z538" s="95"/>
      <c r="AA538" s="95"/>
      <c r="AB538" s="95"/>
      <c r="AC538" s="95"/>
      <c r="AD538" s="95"/>
      <c r="AE538" s="95"/>
      <c r="AF538" s="95"/>
      <c r="AG538" s="95"/>
      <c r="AH538" s="95"/>
      <c r="AI538" s="95"/>
      <c r="AJ538" s="95"/>
      <c r="AK538" s="95"/>
      <c r="AL538" s="95"/>
      <c r="AM538" s="95"/>
      <c r="AN538" s="95"/>
      <c r="AO538" s="95"/>
      <c r="AP538" s="95"/>
      <c r="AQ538" s="95"/>
      <c r="AR538" s="95"/>
      <c r="AS538" s="95"/>
      <c r="AT538" s="95"/>
      <c r="AU538" s="95"/>
      <c r="AV538" s="95"/>
      <c r="AW538" s="95"/>
      <c r="AX538" s="95"/>
      <c r="AY538" s="95"/>
      <c r="AZ538" s="95"/>
      <c r="BA538" s="95"/>
      <c r="BB538" s="95"/>
      <c r="BC538" s="95"/>
      <c r="BD538" s="95"/>
      <c r="BE538" s="95"/>
      <c r="BF538" s="95"/>
      <c r="BG538" s="95"/>
      <c r="BH538" s="95"/>
      <c r="BI538" s="95"/>
      <c r="BJ538" s="95"/>
      <c r="BK538" s="95"/>
      <c r="BL538" s="95"/>
      <c r="BM538" s="95"/>
      <c r="BN538" s="95"/>
      <c r="BO538" s="95"/>
    </row>
    <row r="539" spans="1:67" ht="25.5" hidden="1" x14ac:dyDescent="0.2">
      <c r="A539" s="50"/>
      <c r="B539" s="49" t="s">
        <v>1309</v>
      </c>
      <c r="C539" s="47" t="s">
        <v>1310</v>
      </c>
      <c r="D539" s="50"/>
      <c r="E539" s="50"/>
      <c r="F539" s="50"/>
      <c r="G539" s="50"/>
      <c r="H539" s="50"/>
      <c r="I539" s="50"/>
      <c r="J539" s="90">
        <f t="shared" si="106"/>
        <v>0</v>
      </c>
      <c r="K539" s="50"/>
      <c r="L539" s="51"/>
      <c r="N539" s="95"/>
      <c r="O539" s="95"/>
      <c r="P539" s="95"/>
      <c r="Q539" s="112" t="str">
        <f t="shared" si="112"/>
        <v/>
      </c>
      <c r="R539" s="112" t="str">
        <f t="shared" si="107"/>
        <v/>
      </c>
      <c r="S539" s="112" t="str">
        <f t="shared" si="108"/>
        <v/>
      </c>
      <c r="T539" s="95"/>
      <c r="U539" s="95"/>
      <c r="V539" s="95"/>
      <c r="W539" s="95"/>
      <c r="X539" s="95"/>
      <c r="Y539" s="95"/>
      <c r="Z539" s="95"/>
      <c r="AA539" s="95"/>
      <c r="AB539" s="95"/>
      <c r="AC539" s="95"/>
      <c r="AD539" s="95"/>
      <c r="AE539" s="95"/>
      <c r="AF539" s="95"/>
      <c r="AG539" s="95"/>
      <c r="AH539" s="95"/>
      <c r="AI539" s="95"/>
      <c r="AJ539" s="95"/>
      <c r="AK539" s="95"/>
      <c r="AL539" s="95"/>
      <c r="AM539" s="95"/>
      <c r="AN539" s="95"/>
      <c r="AO539" s="95"/>
      <c r="AP539" s="95"/>
      <c r="AQ539" s="95"/>
      <c r="AR539" s="95"/>
      <c r="AS539" s="95"/>
      <c r="AT539" s="95"/>
      <c r="AU539" s="95"/>
      <c r="AV539" s="95"/>
      <c r="AW539" s="95"/>
      <c r="AX539" s="95"/>
      <c r="AY539" s="95"/>
      <c r="AZ539" s="95"/>
      <c r="BA539" s="95"/>
      <c r="BB539" s="95"/>
      <c r="BC539" s="95"/>
      <c r="BD539" s="95"/>
      <c r="BE539" s="95"/>
      <c r="BF539" s="95"/>
      <c r="BG539" s="95"/>
      <c r="BH539" s="95"/>
      <c r="BI539" s="95"/>
      <c r="BJ539" s="95"/>
      <c r="BK539" s="95"/>
      <c r="BL539" s="95"/>
      <c r="BM539" s="95"/>
      <c r="BN539" s="95"/>
      <c r="BO539" s="95"/>
    </row>
    <row r="540" spans="1:67" ht="25.5" hidden="1" x14ac:dyDescent="0.2">
      <c r="A540" s="52" t="s">
        <v>1311</v>
      </c>
      <c r="B540" s="53" t="s">
        <v>1312</v>
      </c>
      <c r="C540" s="59" t="s">
        <v>1313</v>
      </c>
      <c r="D540" s="55">
        <v>150</v>
      </c>
      <c r="E540" s="56">
        <v>20</v>
      </c>
      <c r="F540" s="57">
        <v>8.8000000000000007</v>
      </c>
      <c r="G540" s="55">
        <v>4</v>
      </c>
      <c r="H540" s="55">
        <v>7</v>
      </c>
      <c r="I540" s="52" t="s">
        <v>291</v>
      </c>
      <c r="J540" s="90">
        <f t="shared" si="106"/>
        <v>12384.75</v>
      </c>
      <c r="K540" s="60" t="s">
        <v>115</v>
      </c>
      <c r="L540" s="58">
        <v>7395</v>
      </c>
      <c r="N540" s="97">
        <f t="shared" ref="N540:N541" si="113">H540</f>
        <v>7</v>
      </c>
      <c r="O540" s="95"/>
      <c r="P540" s="95"/>
      <c r="Q540" s="112">
        <f t="shared" si="112"/>
        <v>9860</v>
      </c>
      <c r="R540" s="112">
        <f t="shared" si="107"/>
        <v>4338.4000000000005</v>
      </c>
      <c r="S540" s="112">
        <f t="shared" si="108"/>
        <v>1972</v>
      </c>
      <c r="T540" s="95">
        <v>1</v>
      </c>
      <c r="U540" s="95"/>
      <c r="V540" s="95"/>
      <c r="W540" s="95"/>
      <c r="X540" s="95"/>
      <c r="Y540" s="95"/>
      <c r="Z540" s="95"/>
      <c r="AA540" s="95"/>
      <c r="AB540" s="95"/>
      <c r="AC540" s="95"/>
      <c r="AD540" s="95"/>
      <c r="AE540" s="95"/>
      <c r="AF540" s="95"/>
      <c r="AG540" s="95"/>
      <c r="AH540" s="95"/>
      <c r="AI540" s="95"/>
      <c r="AJ540" s="95"/>
      <c r="AK540" s="95"/>
      <c r="AL540" s="95"/>
      <c r="AM540" s="95"/>
      <c r="AN540" s="95"/>
      <c r="AO540" s="95"/>
      <c r="AP540" s="95"/>
      <c r="AQ540" s="95"/>
      <c r="AR540" s="95"/>
      <c r="AS540" s="95"/>
      <c r="AT540" s="95"/>
      <c r="AU540" s="95"/>
      <c r="AV540" s="95"/>
      <c r="AW540" s="95"/>
      <c r="AX540" s="95"/>
      <c r="AY540" s="95"/>
      <c r="AZ540" s="95"/>
      <c r="BA540" s="95"/>
      <c r="BB540" s="95"/>
      <c r="BC540" s="95"/>
      <c r="BD540" s="95"/>
      <c r="BE540" s="95"/>
      <c r="BF540" s="95"/>
      <c r="BG540" s="95"/>
      <c r="BH540" s="95"/>
      <c r="BI540" s="95"/>
      <c r="BJ540" s="95"/>
      <c r="BK540" s="95"/>
      <c r="BL540" s="95"/>
      <c r="BM540" s="95"/>
      <c r="BN540" s="95"/>
      <c r="BO540" s="95"/>
    </row>
    <row r="541" spans="1:67" ht="25.5" hidden="1" x14ac:dyDescent="0.2">
      <c r="A541" s="52" t="s">
        <v>1314</v>
      </c>
      <c r="B541" s="53" t="s">
        <v>1315</v>
      </c>
      <c r="C541" s="59" t="s">
        <v>1316</v>
      </c>
      <c r="D541" s="55">
        <v>150</v>
      </c>
      <c r="E541" s="56">
        <v>20</v>
      </c>
      <c r="F541" s="57">
        <v>6.5</v>
      </c>
      <c r="G541" s="55">
        <v>4</v>
      </c>
      <c r="H541" s="55">
        <v>16</v>
      </c>
      <c r="I541" s="52" t="s">
        <v>291</v>
      </c>
      <c r="J541" s="90">
        <f t="shared" si="106"/>
        <v>28308</v>
      </c>
      <c r="K541" s="60" t="s">
        <v>115</v>
      </c>
      <c r="L541" s="58">
        <v>24535</v>
      </c>
      <c r="N541" s="97">
        <f t="shared" si="113"/>
        <v>16</v>
      </c>
      <c r="O541" s="95"/>
      <c r="P541" s="95"/>
      <c r="Q541" s="112">
        <f t="shared" si="112"/>
        <v>32713.333333333332</v>
      </c>
      <c r="R541" s="112">
        <f t="shared" si="107"/>
        <v>10631.833333333334</v>
      </c>
      <c r="S541" s="112">
        <f t="shared" si="108"/>
        <v>6542.666666666667</v>
      </c>
      <c r="T541" s="95">
        <v>1</v>
      </c>
      <c r="U541" s="95"/>
      <c r="V541" s="95"/>
      <c r="W541" s="95"/>
      <c r="X541" s="95"/>
      <c r="Y541" s="95"/>
      <c r="Z541" s="95"/>
      <c r="AA541" s="95"/>
      <c r="AB541" s="95"/>
      <c r="AC541" s="95"/>
      <c r="AD541" s="95"/>
      <c r="AE541" s="95"/>
      <c r="AF541" s="95"/>
      <c r="AG541" s="95"/>
      <c r="AH541" s="95"/>
      <c r="AI541" s="95"/>
      <c r="AJ541" s="95"/>
      <c r="AK541" s="95"/>
      <c r="AL541" s="95"/>
      <c r="AM541" s="95"/>
      <c r="AN541" s="95"/>
      <c r="AO541" s="95"/>
      <c r="AP541" s="95"/>
      <c r="AQ541" s="95"/>
      <c r="AR541" s="95"/>
      <c r="AS541" s="95"/>
      <c r="AT541" s="95"/>
      <c r="AU541" s="95"/>
      <c r="AV541" s="95"/>
      <c r="AW541" s="95"/>
      <c r="AX541" s="95"/>
      <c r="AY541" s="95"/>
      <c r="AZ541" s="95"/>
      <c r="BA541" s="95"/>
      <c r="BB541" s="95"/>
      <c r="BC541" s="95"/>
      <c r="BD541" s="95"/>
      <c r="BE541" s="95"/>
      <c r="BF541" s="95"/>
      <c r="BG541" s="95"/>
      <c r="BH541" s="95"/>
      <c r="BI541" s="95"/>
      <c r="BJ541" s="95"/>
      <c r="BK541" s="95"/>
      <c r="BL541" s="95"/>
      <c r="BM541" s="95"/>
      <c r="BN541" s="95"/>
      <c r="BO541" s="95"/>
    </row>
    <row r="542" spans="1:67" ht="25.5" hidden="1" x14ac:dyDescent="0.2">
      <c r="A542" s="50"/>
      <c r="B542" s="49" t="s">
        <v>1317</v>
      </c>
      <c r="C542" s="47" t="s">
        <v>1318</v>
      </c>
      <c r="D542" s="50"/>
      <c r="E542" s="50"/>
      <c r="F542" s="50"/>
      <c r="G542" s="50"/>
      <c r="H542" s="50"/>
      <c r="I542" s="50"/>
      <c r="J542" s="90">
        <f t="shared" si="106"/>
        <v>0</v>
      </c>
      <c r="K542" s="50"/>
      <c r="L542" s="51"/>
      <c r="N542" s="95"/>
      <c r="O542" s="95"/>
      <c r="P542" s="95"/>
      <c r="Q542" s="112" t="str">
        <f t="shared" si="112"/>
        <v/>
      </c>
      <c r="R542" s="112" t="str">
        <f t="shared" si="107"/>
        <v/>
      </c>
      <c r="S542" s="112" t="str">
        <f t="shared" si="108"/>
        <v/>
      </c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5"/>
      <c r="AH542" s="95"/>
      <c r="AI542" s="95"/>
      <c r="AJ542" s="95"/>
      <c r="AK542" s="95"/>
      <c r="AL542" s="95"/>
      <c r="AM542" s="95"/>
      <c r="AN542" s="95"/>
      <c r="AO542" s="95"/>
      <c r="AP542" s="95"/>
      <c r="AQ542" s="95"/>
      <c r="AR542" s="95"/>
      <c r="AS542" s="95"/>
      <c r="AT542" s="95"/>
      <c r="AU542" s="95"/>
      <c r="AV542" s="95"/>
      <c r="AW542" s="95"/>
      <c r="AX542" s="95"/>
      <c r="AY542" s="95"/>
      <c r="AZ542" s="95"/>
      <c r="BA542" s="95"/>
      <c r="BB542" s="95"/>
      <c r="BC542" s="95"/>
      <c r="BD542" s="95"/>
      <c r="BE542" s="95"/>
      <c r="BF542" s="95"/>
      <c r="BG542" s="95"/>
      <c r="BH542" s="95"/>
      <c r="BI542" s="95"/>
      <c r="BJ542" s="95"/>
      <c r="BK542" s="95"/>
      <c r="BL542" s="95"/>
      <c r="BM542" s="95"/>
      <c r="BN542" s="95"/>
      <c r="BO542" s="95"/>
    </row>
    <row r="543" spans="1:67" ht="25.5" hidden="1" x14ac:dyDescent="0.2">
      <c r="A543" s="52" t="s">
        <v>1319</v>
      </c>
      <c r="B543" s="53" t="s">
        <v>1320</v>
      </c>
      <c r="C543" s="54" t="s">
        <v>2537</v>
      </c>
      <c r="D543" s="55">
        <v>150</v>
      </c>
      <c r="E543" s="56">
        <v>22</v>
      </c>
      <c r="F543" s="57">
        <v>5.4</v>
      </c>
      <c r="G543" s="55">
        <v>4</v>
      </c>
      <c r="H543" s="50"/>
      <c r="I543" s="50"/>
      <c r="J543" s="90">
        <f t="shared" si="106"/>
        <v>0</v>
      </c>
      <c r="K543" s="60" t="s">
        <v>115</v>
      </c>
      <c r="L543" s="58">
        <v>8026</v>
      </c>
      <c r="N543" s="95"/>
      <c r="O543" s="95"/>
      <c r="P543" s="95"/>
      <c r="Q543" s="112">
        <f t="shared" si="112"/>
        <v>11771.466666666667</v>
      </c>
      <c r="R543" s="112">
        <f t="shared" si="107"/>
        <v>2889.3600000000006</v>
      </c>
      <c r="S543" s="112">
        <f t="shared" si="108"/>
        <v>2140.2666666666669</v>
      </c>
      <c r="T543" s="95">
        <v>1</v>
      </c>
      <c r="U543" s="95"/>
      <c r="V543" s="95"/>
      <c r="W543" s="95"/>
      <c r="X543" s="95"/>
      <c r="Y543" s="95"/>
      <c r="Z543" s="95"/>
      <c r="AA543" s="95"/>
      <c r="AB543" s="95"/>
      <c r="AC543" s="95"/>
      <c r="AD543" s="95"/>
      <c r="AE543" s="95"/>
      <c r="AF543" s="95"/>
      <c r="AG543" s="95"/>
      <c r="AH543" s="95"/>
      <c r="AI543" s="95"/>
      <c r="AJ543" s="95"/>
      <c r="AK543" s="95"/>
      <c r="AL543" s="95"/>
      <c r="AM543" s="95"/>
      <c r="AN543" s="95"/>
      <c r="AO543" s="95"/>
      <c r="AP543" s="95"/>
      <c r="AQ543" s="95"/>
      <c r="AR543" s="95"/>
      <c r="AS543" s="95"/>
      <c r="AT543" s="95"/>
      <c r="AU543" s="95"/>
      <c r="AV543" s="95"/>
      <c r="AW543" s="95"/>
      <c r="AX543" s="95"/>
      <c r="AY543" s="95"/>
      <c r="AZ543" s="95"/>
      <c r="BA543" s="95"/>
      <c r="BB543" s="95"/>
      <c r="BC543" s="95"/>
      <c r="BD543" s="95"/>
      <c r="BE543" s="95"/>
      <c r="BF543" s="95"/>
      <c r="BG543" s="95"/>
      <c r="BH543" s="95"/>
      <c r="BI543" s="95"/>
      <c r="BJ543" s="95"/>
      <c r="BK543" s="95"/>
      <c r="BL543" s="95"/>
      <c r="BM543" s="95"/>
      <c r="BN543" s="95"/>
      <c r="BO543" s="95"/>
    </row>
    <row r="544" spans="1:67" ht="25.5" hidden="1" x14ac:dyDescent="0.2">
      <c r="A544" s="52" t="s">
        <v>1321</v>
      </c>
      <c r="B544" s="53" t="s">
        <v>1322</v>
      </c>
      <c r="C544" s="59" t="s">
        <v>1323</v>
      </c>
      <c r="D544" s="55">
        <v>150</v>
      </c>
      <c r="E544" s="56">
        <v>22</v>
      </c>
      <c r="F544" s="57">
        <v>5.4</v>
      </c>
      <c r="G544" s="55">
        <v>4</v>
      </c>
      <c r="H544" s="50"/>
      <c r="I544" s="50"/>
      <c r="J544" s="90">
        <f t="shared" si="106"/>
        <v>0</v>
      </c>
      <c r="K544" s="60" t="s">
        <v>115</v>
      </c>
      <c r="L544" s="58">
        <v>7452</v>
      </c>
      <c r="N544" s="95"/>
      <c r="O544" s="95"/>
      <c r="P544" s="95"/>
      <c r="Q544" s="112">
        <f t="shared" si="112"/>
        <v>10929.6</v>
      </c>
      <c r="R544" s="112">
        <f t="shared" si="107"/>
        <v>2682.7200000000003</v>
      </c>
      <c r="S544" s="112">
        <f t="shared" si="108"/>
        <v>1987.2</v>
      </c>
      <c r="T544" s="95">
        <v>1</v>
      </c>
      <c r="U544" s="95"/>
      <c r="V544" s="95"/>
      <c r="W544" s="95"/>
      <c r="X544" s="95"/>
      <c r="Y544" s="95"/>
      <c r="Z544" s="95"/>
      <c r="AA544" s="95"/>
      <c r="AB544" s="95"/>
      <c r="AC544" s="95"/>
      <c r="AD544" s="95"/>
      <c r="AE544" s="95"/>
      <c r="AF544" s="95"/>
      <c r="AG544" s="95"/>
      <c r="AH544" s="95"/>
      <c r="AI544" s="95"/>
      <c r="AJ544" s="95"/>
      <c r="AK544" s="95"/>
      <c r="AL544" s="95"/>
      <c r="AM544" s="95"/>
      <c r="AN544" s="95"/>
      <c r="AO544" s="95"/>
      <c r="AP544" s="95"/>
      <c r="AQ544" s="95"/>
      <c r="AR544" s="95"/>
      <c r="AS544" s="95"/>
      <c r="AT544" s="95"/>
      <c r="AU544" s="95"/>
      <c r="AV544" s="95"/>
      <c r="AW544" s="95"/>
      <c r="AX544" s="95"/>
      <c r="AY544" s="95"/>
      <c r="AZ544" s="95"/>
      <c r="BA544" s="95"/>
      <c r="BB544" s="95"/>
      <c r="BC544" s="95"/>
      <c r="BD544" s="95"/>
      <c r="BE544" s="95"/>
      <c r="BF544" s="95"/>
      <c r="BG544" s="95"/>
      <c r="BH544" s="95"/>
      <c r="BI544" s="95"/>
      <c r="BJ544" s="95"/>
      <c r="BK544" s="95"/>
      <c r="BL544" s="95"/>
      <c r="BM544" s="95"/>
      <c r="BN544" s="95"/>
      <c r="BO544" s="95"/>
    </row>
    <row r="545" spans="1:67" ht="25.5" hidden="1" x14ac:dyDescent="0.2">
      <c r="A545" s="52" t="s">
        <v>1324</v>
      </c>
      <c r="B545" s="53" t="s">
        <v>1325</v>
      </c>
      <c r="C545" s="59" t="s">
        <v>1326</v>
      </c>
      <c r="D545" s="55">
        <v>200</v>
      </c>
      <c r="E545" s="56">
        <v>22</v>
      </c>
      <c r="F545" s="57">
        <v>4.2</v>
      </c>
      <c r="G545" s="55">
        <v>4</v>
      </c>
      <c r="H545" s="50"/>
      <c r="I545" s="50"/>
      <c r="J545" s="90">
        <f t="shared" si="106"/>
        <v>0</v>
      </c>
      <c r="K545" s="60" t="s">
        <v>115</v>
      </c>
      <c r="L545" s="58">
        <v>16510</v>
      </c>
      <c r="N545" s="95"/>
      <c r="O545" s="95"/>
      <c r="P545" s="95"/>
      <c r="Q545" s="112">
        <f t="shared" si="112"/>
        <v>18161</v>
      </c>
      <c r="R545" s="112">
        <f t="shared" si="107"/>
        <v>3467.1</v>
      </c>
      <c r="S545" s="112">
        <f t="shared" si="108"/>
        <v>3302</v>
      </c>
      <c r="T545" s="95">
        <v>1</v>
      </c>
      <c r="U545" s="95"/>
      <c r="V545" s="95"/>
      <c r="W545" s="95"/>
      <c r="X545" s="95"/>
      <c r="Y545" s="95"/>
      <c r="Z545" s="95"/>
      <c r="AA545" s="95"/>
      <c r="AB545" s="95"/>
      <c r="AC545" s="95"/>
      <c r="AD545" s="95"/>
      <c r="AE545" s="95"/>
      <c r="AF545" s="95"/>
      <c r="AG545" s="95"/>
      <c r="AH545" s="95"/>
      <c r="AI545" s="95"/>
      <c r="AJ545" s="95"/>
      <c r="AK545" s="95"/>
      <c r="AL545" s="95"/>
      <c r="AM545" s="95"/>
      <c r="AN545" s="95"/>
      <c r="AO545" s="95"/>
      <c r="AP545" s="95"/>
      <c r="AQ545" s="95"/>
      <c r="AR545" s="95"/>
      <c r="AS545" s="95"/>
      <c r="AT545" s="95"/>
      <c r="AU545" s="95"/>
      <c r="AV545" s="95"/>
      <c r="AW545" s="95"/>
      <c r="AX545" s="95"/>
      <c r="AY545" s="95"/>
      <c r="AZ545" s="95"/>
      <c r="BA545" s="95"/>
      <c r="BB545" s="95"/>
      <c r="BC545" s="95"/>
      <c r="BD545" s="95"/>
      <c r="BE545" s="95"/>
      <c r="BF545" s="95"/>
      <c r="BG545" s="95"/>
      <c r="BH545" s="95"/>
      <c r="BI545" s="95"/>
      <c r="BJ545" s="95"/>
      <c r="BK545" s="95"/>
      <c r="BL545" s="95"/>
      <c r="BM545" s="95"/>
      <c r="BN545" s="95"/>
      <c r="BO545" s="95"/>
    </row>
    <row r="546" spans="1:67" ht="25.5" hidden="1" x14ac:dyDescent="0.2">
      <c r="A546" s="52" t="s">
        <v>1327</v>
      </c>
      <c r="B546" s="53" t="s">
        <v>1328</v>
      </c>
      <c r="C546" s="59" t="s">
        <v>1329</v>
      </c>
      <c r="D546" s="55">
        <v>250</v>
      </c>
      <c r="E546" s="56">
        <v>22</v>
      </c>
      <c r="F546" s="57">
        <v>4.2</v>
      </c>
      <c r="G546" s="55">
        <v>4</v>
      </c>
      <c r="H546" s="55">
        <v>176</v>
      </c>
      <c r="I546" s="52" t="s">
        <v>291</v>
      </c>
      <c r="J546" s="90">
        <f t="shared" si="106"/>
        <v>311388</v>
      </c>
      <c r="K546" s="60" t="s">
        <v>572</v>
      </c>
      <c r="L546" s="58">
        <v>3123015</v>
      </c>
      <c r="N546" s="97">
        <f>H546</f>
        <v>176</v>
      </c>
      <c r="O546" s="95"/>
      <c r="P546" s="95"/>
      <c r="Q546" s="112">
        <f t="shared" si="112"/>
        <v>2473427.88</v>
      </c>
      <c r="R546" s="112">
        <f t="shared" si="107"/>
        <v>524666.52</v>
      </c>
      <c r="S546" s="112">
        <f t="shared" si="108"/>
        <v>499682.4</v>
      </c>
      <c r="T546" s="95">
        <v>1</v>
      </c>
      <c r="U546" s="95">
        <v>1</v>
      </c>
      <c r="V546" s="95"/>
      <c r="W546" s="95"/>
      <c r="X546" s="95"/>
      <c r="Y546" s="95"/>
      <c r="Z546" s="95"/>
      <c r="AA546" s="95"/>
      <c r="AB546" s="95"/>
      <c r="AC546" s="95"/>
      <c r="AD546" s="95"/>
      <c r="AE546" s="95"/>
      <c r="AF546" s="95"/>
      <c r="AG546" s="95"/>
      <c r="AH546" s="95"/>
      <c r="AI546" s="95"/>
      <c r="AJ546" s="95"/>
      <c r="AK546" s="95"/>
      <c r="AL546" s="95"/>
      <c r="AM546" s="95"/>
      <c r="AN546" s="95"/>
      <c r="AO546" s="95"/>
      <c r="AP546" s="95"/>
      <c r="AQ546" s="95"/>
      <c r="AR546" s="95"/>
      <c r="AS546" s="95"/>
      <c r="AT546" s="95"/>
      <c r="AU546" s="95"/>
      <c r="AV546" s="95"/>
      <c r="AW546" s="95"/>
      <c r="AX546" s="95"/>
      <c r="AY546" s="95"/>
      <c r="AZ546" s="95"/>
      <c r="BA546" s="95"/>
      <c r="BB546" s="95"/>
      <c r="BC546" s="95"/>
      <c r="BD546" s="95"/>
      <c r="BE546" s="95"/>
      <c r="BF546" s="95"/>
      <c r="BG546" s="95"/>
      <c r="BH546" s="95"/>
      <c r="BI546" s="95"/>
      <c r="BJ546" s="95"/>
      <c r="BK546" s="95"/>
      <c r="BL546" s="95"/>
      <c r="BM546" s="95"/>
      <c r="BN546" s="95"/>
      <c r="BO546" s="95"/>
    </row>
    <row r="547" spans="1:67" ht="25.5" hidden="1" x14ac:dyDescent="0.2">
      <c r="A547" s="50"/>
      <c r="B547" s="49" t="s">
        <v>1330</v>
      </c>
      <c r="C547" s="47" t="s">
        <v>1331</v>
      </c>
      <c r="D547" s="50"/>
      <c r="E547" s="50"/>
      <c r="F547" s="50"/>
      <c r="G547" s="50"/>
      <c r="H547" s="50"/>
      <c r="I547" s="50"/>
      <c r="J547" s="90">
        <f t="shared" si="106"/>
        <v>0</v>
      </c>
      <c r="K547" s="50"/>
      <c r="L547" s="51"/>
      <c r="N547" s="95"/>
      <c r="O547" s="95"/>
      <c r="P547" s="95"/>
      <c r="Q547" s="112" t="str">
        <f t="shared" si="112"/>
        <v/>
      </c>
      <c r="R547" s="112" t="str">
        <f t="shared" si="107"/>
        <v/>
      </c>
      <c r="S547" s="112" t="str">
        <f t="shared" si="108"/>
        <v/>
      </c>
      <c r="T547" s="95"/>
      <c r="U547" s="95"/>
      <c r="V547" s="95"/>
      <c r="W547" s="95"/>
      <c r="X547" s="95"/>
      <c r="Y547" s="95"/>
      <c r="Z547" s="95"/>
      <c r="AA547" s="95"/>
      <c r="AB547" s="95"/>
      <c r="AC547" s="95"/>
      <c r="AD547" s="95"/>
      <c r="AE547" s="95"/>
      <c r="AF547" s="95"/>
      <c r="AG547" s="95"/>
      <c r="AH547" s="95"/>
      <c r="AI547" s="95"/>
      <c r="AJ547" s="95"/>
      <c r="AK547" s="95"/>
      <c r="AL547" s="95"/>
      <c r="AM547" s="95"/>
      <c r="AN547" s="95"/>
      <c r="AO547" s="95"/>
      <c r="AP547" s="95"/>
      <c r="AQ547" s="95"/>
      <c r="AR547" s="95"/>
      <c r="AS547" s="95"/>
      <c r="AT547" s="95"/>
      <c r="AU547" s="95"/>
      <c r="AV547" s="95"/>
      <c r="AW547" s="95"/>
      <c r="AX547" s="95"/>
      <c r="AY547" s="95"/>
      <c r="AZ547" s="95"/>
      <c r="BA547" s="95"/>
      <c r="BB547" s="95"/>
      <c r="BC547" s="95"/>
      <c r="BD547" s="95"/>
      <c r="BE547" s="95"/>
      <c r="BF547" s="95"/>
      <c r="BG547" s="95"/>
      <c r="BH547" s="95"/>
      <c r="BI547" s="95"/>
      <c r="BJ547" s="95"/>
      <c r="BK547" s="95"/>
      <c r="BL547" s="95"/>
      <c r="BM547" s="95"/>
      <c r="BN547" s="95"/>
      <c r="BO547" s="95"/>
    </row>
    <row r="548" spans="1:67" ht="25.5" hidden="1" x14ac:dyDescent="0.2">
      <c r="A548" s="52" t="s">
        <v>1332</v>
      </c>
      <c r="B548" s="53" t="s">
        <v>1333</v>
      </c>
      <c r="C548" s="59" t="s">
        <v>1334</v>
      </c>
      <c r="D548" s="55">
        <v>220</v>
      </c>
      <c r="E548" s="56">
        <v>12.5</v>
      </c>
      <c r="F548" s="57">
        <v>4.0999999999999996</v>
      </c>
      <c r="G548" s="55">
        <v>4</v>
      </c>
      <c r="H548" s="55">
        <v>5</v>
      </c>
      <c r="I548" s="52" t="s">
        <v>291</v>
      </c>
      <c r="J548" s="90">
        <f t="shared" si="106"/>
        <v>8846.25</v>
      </c>
      <c r="K548" s="50"/>
      <c r="L548" s="58">
        <v>42900</v>
      </c>
      <c r="N548" s="97">
        <f t="shared" ref="N548:N549" si="114">H548</f>
        <v>5</v>
      </c>
      <c r="O548" s="95"/>
      <c r="P548" s="95"/>
      <c r="Q548" s="112">
        <f t="shared" si="112"/>
        <v>21937.5</v>
      </c>
      <c r="R548" s="112">
        <f t="shared" si="107"/>
        <v>7994.9999999999991</v>
      </c>
      <c r="S548" s="112">
        <f t="shared" si="108"/>
        <v>7800</v>
      </c>
      <c r="T548" s="95"/>
      <c r="U548" s="95"/>
      <c r="V548" s="95"/>
      <c r="W548" s="95"/>
      <c r="X548" s="95"/>
      <c r="Y548" s="95"/>
      <c r="Z548" s="95"/>
      <c r="AA548" s="95"/>
      <c r="AB548" s="95"/>
      <c r="AC548" s="95"/>
      <c r="AD548" s="95"/>
      <c r="AE548" s="95"/>
      <c r="AF548" s="95"/>
      <c r="AG548" s="95"/>
      <c r="AH548" s="95"/>
      <c r="AI548" s="95"/>
      <c r="AJ548" s="95"/>
      <c r="AK548" s="95"/>
      <c r="AL548" s="95"/>
      <c r="AM548" s="95"/>
      <c r="AN548" s="95"/>
      <c r="AO548" s="95"/>
      <c r="AP548" s="95"/>
      <c r="AQ548" s="95"/>
      <c r="AR548" s="95"/>
      <c r="AS548" s="95"/>
      <c r="AT548" s="95"/>
      <c r="AU548" s="95"/>
      <c r="AV548" s="95"/>
      <c r="AW548" s="95"/>
      <c r="AX548" s="95"/>
      <c r="AY548" s="95"/>
      <c r="AZ548" s="95"/>
      <c r="BA548" s="95"/>
      <c r="BB548" s="95"/>
      <c r="BC548" s="95"/>
      <c r="BD548" s="95"/>
      <c r="BE548" s="95"/>
      <c r="BF548" s="95"/>
      <c r="BG548" s="95"/>
      <c r="BH548" s="95"/>
      <c r="BI548" s="95"/>
      <c r="BJ548" s="95"/>
      <c r="BK548" s="95"/>
      <c r="BL548" s="95"/>
      <c r="BM548" s="95"/>
      <c r="BN548" s="95"/>
      <c r="BO548" s="95"/>
    </row>
    <row r="549" spans="1:67" ht="25.5" hidden="1" x14ac:dyDescent="0.2">
      <c r="A549" s="52" t="s">
        <v>1335</v>
      </c>
      <c r="B549" s="53" t="s">
        <v>1336</v>
      </c>
      <c r="C549" s="59" t="s">
        <v>1337</v>
      </c>
      <c r="D549" s="55">
        <v>220</v>
      </c>
      <c r="E549" s="56">
        <v>12.5</v>
      </c>
      <c r="F549" s="57">
        <v>4.0999999999999996</v>
      </c>
      <c r="G549" s="55">
        <v>4</v>
      </c>
      <c r="H549" s="55">
        <v>9</v>
      </c>
      <c r="I549" s="52" t="s">
        <v>291</v>
      </c>
      <c r="J549" s="90">
        <f t="shared" si="106"/>
        <v>15923.25</v>
      </c>
      <c r="K549" s="50"/>
      <c r="L549" s="58">
        <v>57200</v>
      </c>
      <c r="N549" s="97">
        <f t="shared" si="114"/>
        <v>9</v>
      </c>
      <c r="O549" s="95"/>
      <c r="P549" s="95"/>
      <c r="Q549" s="112">
        <f t="shared" si="112"/>
        <v>29250</v>
      </c>
      <c r="R549" s="112">
        <f t="shared" si="107"/>
        <v>10659.999999999998</v>
      </c>
      <c r="S549" s="112">
        <f t="shared" si="108"/>
        <v>10400</v>
      </c>
      <c r="T549" s="95"/>
      <c r="U549" s="95"/>
      <c r="V549" s="95"/>
      <c r="W549" s="95"/>
      <c r="X549" s="95"/>
      <c r="Y549" s="95"/>
      <c r="Z549" s="95"/>
      <c r="AA549" s="95"/>
      <c r="AB549" s="95"/>
      <c r="AC549" s="95"/>
      <c r="AD549" s="95"/>
      <c r="AE549" s="95"/>
      <c r="AF549" s="95"/>
      <c r="AG549" s="95"/>
      <c r="AH549" s="95"/>
      <c r="AI549" s="95"/>
      <c r="AJ549" s="95"/>
      <c r="AK549" s="95"/>
      <c r="AL549" s="95"/>
      <c r="AM549" s="95"/>
      <c r="AN549" s="95"/>
      <c r="AO549" s="95"/>
      <c r="AP549" s="95"/>
      <c r="AQ549" s="95"/>
      <c r="AR549" s="95"/>
      <c r="AS549" s="95"/>
      <c r="AT549" s="95"/>
      <c r="AU549" s="95"/>
      <c r="AV549" s="95"/>
      <c r="AW549" s="95"/>
      <c r="AX549" s="95"/>
      <c r="AY549" s="95"/>
      <c r="AZ549" s="95"/>
      <c r="BA549" s="95"/>
      <c r="BB549" s="95"/>
      <c r="BC549" s="95"/>
      <c r="BD549" s="95"/>
      <c r="BE549" s="95"/>
      <c r="BF549" s="95"/>
      <c r="BG549" s="95"/>
      <c r="BH549" s="95"/>
      <c r="BI549" s="95"/>
      <c r="BJ549" s="95"/>
      <c r="BK549" s="95"/>
      <c r="BL549" s="95"/>
      <c r="BM549" s="95"/>
      <c r="BN549" s="95"/>
      <c r="BO549" s="95"/>
    </row>
    <row r="550" spans="1:67" ht="25.5" hidden="1" x14ac:dyDescent="0.2">
      <c r="A550" s="50"/>
      <c r="B550" s="49" t="s">
        <v>1338</v>
      </c>
      <c r="C550" s="47" t="s">
        <v>1339</v>
      </c>
      <c r="D550" s="50"/>
      <c r="E550" s="50"/>
      <c r="F550" s="50"/>
      <c r="G550" s="50"/>
      <c r="H550" s="50"/>
      <c r="I550" s="50"/>
      <c r="J550" s="90">
        <f t="shared" si="106"/>
        <v>0</v>
      </c>
      <c r="K550" s="50"/>
      <c r="L550" s="51"/>
      <c r="N550" s="95"/>
      <c r="O550" s="95"/>
      <c r="P550" s="95"/>
      <c r="Q550" s="112" t="str">
        <f t="shared" si="112"/>
        <v/>
      </c>
      <c r="R550" s="112" t="str">
        <f t="shared" si="107"/>
        <v/>
      </c>
      <c r="S550" s="112" t="str">
        <f t="shared" si="108"/>
        <v/>
      </c>
      <c r="T550" s="95"/>
      <c r="U550" s="95"/>
      <c r="V550" s="95"/>
      <c r="W550" s="95"/>
      <c r="X550" s="95"/>
      <c r="Y550" s="95"/>
      <c r="Z550" s="95"/>
      <c r="AA550" s="95"/>
      <c r="AB550" s="95"/>
      <c r="AC550" s="95"/>
      <c r="AD550" s="95"/>
      <c r="AE550" s="95"/>
      <c r="AF550" s="95"/>
      <c r="AG550" s="95"/>
      <c r="AH550" s="95"/>
      <c r="AI550" s="95"/>
      <c r="AJ550" s="95"/>
      <c r="AK550" s="95"/>
      <c r="AL550" s="95"/>
      <c r="AM550" s="95"/>
      <c r="AN550" s="95"/>
      <c r="AO550" s="95"/>
      <c r="AP550" s="95"/>
      <c r="AQ550" s="95"/>
      <c r="AR550" s="95"/>
      <c r="AS550" s="95"/>
      <c r="AT550" s="95"/>
      <c r="AU550" s="95"/>
      <c r="AV550" s="95"/>
      <c r="AW550" s="95"/>
      <c r="AX550" s="95"/>
      <c r="AY550" s="95"/>
      <c r="AZ550" s="95"/>
      <c r="BA550" s="95"/>
      <c r="BB550" s="95"/>
      <c r="BC550" s="95"/>
      <c r="BD550" s="95"/>
      <c r="BE550" s="95"/>
      <c r="BF550" s="95"/>
      <c r="BG550" s="95"/>
      <c r="BH550" s="95"/>
      <c r="BI550" s="95"/>
      <c r="BJ550" s="95"/>
      <c r="BK550" s="95"/>
      <c r="BL550" s="95"/>
      <c r="BM550" s="95"/>
      <c r="BN550" s="95"/>
      <c r="BO550" s="95"/>
    </row>
    <row r="551" spans="1:67" ht="25.5" hidden="1" x14ac:dyDescent="0.2">
      <c r="A551" s="52" t="s">
        <v>1340</v>
      </c>
      <c r="B551" s="53" t="s">
        <v>1341</v>
      </c>
      <c r="C551" s="59" t="s">
        <v>1342</v>
      </c>
      <c r="D551" s="55">
        <v>130</v>
      </c>
      <c r="E551" s="56">
        <v>30</v>
      </c>
      <c r="F551" s="57">
        <v>8.4</v>
      </c>
      <c r="G551" s="55">
        <v>4</v>
      </c>
      <c r="H551" s="55">
        <v>3</v>
      </c>
      <c r="I551" s="52" t="s">
        <v>291</v>
      </c>
      <c r="J551" s="90">
        <f t="shared" si="106"/>
        <v>5307.75</v>
      </c>
      <c r="K551" s="50"/>
      <c r="L551" s="58">
        <v>4150</v>
      </c>
      <c r="N551" s="97">
        <f>H551</f>
        <v>3</v>
      </c>
      <c r="O551" s="95"/>
      <c r="P551" s="95"/>
      <c r="Q551" s="112">
        <f t="shared" si="112"/>
        <v>9576.9230769230762</v>
      </c>
      <c r="R551" s="112">
        <f t="shared" si="107"/>
        <v>2681.5384615384614</v>
      </c>
      <c r="S551" s="112">
        <f t="shared" si="108"/>
        <v>1276.9230769230769</v>
      </c>
      <c r="T551" s="95"/>
      <c r="U551" s="95"/>
      <c r="V551" s="95"/>
      <c r="W551" s="95"/>
      <c r="X551" s="95"/>
      <c r="Y551" s="95"/>
      <c r="Z551" s="95"/>
      <c r="AA551" s="95"/>
      <c r="AB551" s="95"/>
      <c r="AC551" s="95"/>
      <c r="AD551" s="95"/>
      <c r="AE551" s="95"/>
      <c r="AF551" s="95"/>
      <c r="AG551" s="95"/>
      <c r="AH551" s="95"/>
      <c r="AI551" s="95"/>
      <c r="AJ551" s="95"/>
      <c r="AK551" s="95"/>
      <c r="AL551" s="95"/>
      <c r="AM551" s="95"/>
      <c r="AN551" s="95"/>
      <c r="AO551" s="95"/>
      <c r="AP551" s="95"/>
      <c r="AQ551" s="95"/>
      <c r="AR551" s="95"/>
      <c r="AS551" s="95"/>
      <c r="AT551" s="95"/>
      <c r="AU551" s="95"/>
      <c r="AV551" s="95"/>
      <c r="AW551" s="95"/>
      <c r="AX551" s="95"/>
      <c r="AY551" s="95"/>
      <c r="AZ551" s="95"/>
      <c r="BA551" s="95"/>
      <c r="BB551" s="95"/>
      <c r="BC551" s="95"/>
      <c r="BD551" s="95"/>
      <c r="BE551" s="95"/>
      <c r="BF551" s="95"/>
      <c r="BG551" s="95"/>
      <c r="BH551" s="95"/>
      <c r="BI551" s="95"/>
      <c r="BJ551" s="95"/>
      <c r="BK551" s="95"/>
      <c r="BL551" s="95"/>
      <c r="BM551" s="95"/>
      <c r="BN551" s="95"/>
      <c r="BO551" s="95"/>
    </row>
    <row r="552" spans="1:67" ht="25.5" hidden="1" x14ac:dyDescent="0.2">
      <c r="A552" s="50"/>
      <c r="B552" s="49" t="s">
        <v>1343</v>
      </c>
      <c r="C552" s="47" t="s">
        <v>1344</v>
      </c>
      <c r="D552" s="50"/>
      <c r="E552" s="50"/>
      <c r="F552" s="50"/>
      <c r="G552" s="50"/>
      <c r="H552" s="50"/>
      <c r="I552" s="50"/>
      <c r="J552" s="90">
        <f t="shared" si="106"/>
        <v>0</v>
      </c>
      <c r="K552" s="50"/>
      <c r="L552" s="51"/>
      <c r="N552" s="95"/>
      <c r="O552" s="95"/>
      <c r="P552" s="95"/>
      <c r="Q552" s="112" t="str">
        <f t="shared" si="112"/>
        <v/>
      </c>
      <c r="R552" s="112" t="str">
        <f t="shared" si="107"/>
        <v/>
      </c>
      <c r="S552" s="112" t="str">
        <f t="shared" si="108"/>
        <v/>
      </c>
      <c r="T552" s="95"/>
      <c r="U552" s="95"/>
      <c r="V552" s="95"/>
      <c r="W552" s="95"/>
      <c r="X552" s="95"/>
      <c r="Y552" s="95"/>
      <c r="Z552" s="95"/>
      <c r="AA552" s="95"/>
      <c r="AB552" s="95"/>
      <c r="AC552" s="95"/>
      <c r="AD552" s="95"/>
      <c r="AE552" s="95"/>
      <c r="AF552" s="95"/>
      <c r="AG552" s="95"/>
      <c r="AH552" s="95"/>
      <c r="AI552" s="95"/>
      <c r="AJ552" s="95"/>
      <c r="AK552" s="95"/>
      <c r="AL552" s="95"/>
      <c r="AM552" s="95"/>
      <c r="AN552" s="95"/>
      <c r="AO552" s="95"/>
      <c r="AP552" s="95"/>
      <c r="AQ552" s="95"/>
      <c r="AR552" s="95"/>
      <c r="AS552" s="95"/>
      <c r="AT552" s="95"/>
      <c r="AU552" s="95"/>
      <c r="AV552" s="95"/>
      <c r="AW552" s="95"/>
      <c r="AX552" s="95"/>
      <c r="AY552" s="95"/>
      <c r="AZ552" s="95"/>
      <c r="BA552" s="95"/>
      <c r="BB552" s="95"/>
      <c r="BC552" s="95"/>
      <c r="BD552" s="95"/>
      <c r="BE552" s="95"/>
      <c r="BF552" s="95"/>
      <c r="BG552" s="95"/>
      <c r="BH552" s="95"/>
      <c r="BI552" s="95"/>
      <c r="BJ552" s="95"/>
      <c r="BK552" s="95"/>
      <c r="BL552" s="95"/>
      <c r="BM552" s="95"/>
      <c r="BN552" s="95"/>
      <c r="BO552" s="95"/>
    </row>
    <row r="553" spans="1:67" ht="25.5" hidden="1" x14ac:dyDescent="0.2">
      <c r="A553" s="52" t="s">
        <v>1345</v>
      </c>
      <c r="B553" s="53" t="s">
        <v>1346</v>
      </c>
      <c r="C553" s="59" t="s">
        <v>1347</v>
      </c>
      <c r="D553" s="55">
        <v>150</v>
      </c>
      <c r="E553" s="56">
        <v>30</v>
      </c>
      <c r="F553" s="57">
        <v>7.5</v>
      </c>
      <c r="G553" s="55">
        <v>4</v>
      </c>
      <c r="H553" s="56">
        <v>0.9</v>
      </c>
      <c r="I553" s="52" t="s">
        <v>291</v>
      </c>
      <c r="J553" s="90">
        <f t="shared" si="106"/>
        <v>1592.325</v>
      </c>
      <c r="K553" s="50"/>
      <c r="L553" s="58">
        <v>4800</v>
      </c>
      <c r="N553" s="97">
        <f t="shared" ref="N553:N557" si="115">H553</f>
        <v>0.9</v>
      </c>
      <c r="O553" s="95"/>
      <c r="P553" s="95"/>
      <c r="Q553" s="112">
        <f t="shared" si="112"/>
        <v>9600</v>
      </c>
      <c r="R553" s="112">
        <f t="shared" si="107"/>
        <v>2400</v>
      </c>
      <c r="S553" s="112">
        <f t="shared" si="108"/>
        <v>1280</v>
      </c>
      <c r="T553" s="95"/>
      <c r="U553" s="95"/>
      <c r="V553" s="95"/>
      <c r="W553" s="95"/>
      <c r="X553" s="95"/>
      <c r="Y553" s="95"/>
      <c r="Z553" s="95"/>
      <c r="AA553" s="95"/>
      <c r="AB553" s="95"/>
      <c r="AC553" s="95"/>
      <c r="AD553" s="95"/>
      <c r="AE553" s="95"/>
      <c r="AF553" s="95"/>
      <c r="AG553" s="95"/>
      <c r="AH553" s="95"/>
      <c r="AI553" s="95"/>
      <c r="AJ553" s="95"/>
      <c r="AK553" s="95"/>
      <c r="AL553" s="95"/>
      <c r="AM553" s="95"/>
      <c r="AN553" s="95"/>
      <c r="AO553" s="95"/>
      <c r="AP553" s="95"/>
      <c r="AQ553" s="95"/>
      <c r="AR553" s="95"/>
      <c r="AS553" s="95"/>
      <c r="AT553" s="95"/>
      <c r="AU553" s="95"/>
      <c r="AV553" s="95"/>
      <c r="AW553" s="95"/>
      <c r="AX553" s="95"/>
      <c r="AY553" s="95"/>
      <c r="AZ553" s="95"/>
      <c r="BA553" s="95"/>
      <c r="BB553" s="95"/>
      <c r="BC553" s="95"/>
      <c r="BD553" s="95"/>
      <c r="BE553" s="95"/>
      <c r="BF553" s="95"/>
      <c r="BG553" s="95"/>
      <c r="BH553" s="95"/>
      <c r="BI553" s="95"/>
      <c r="BJ553" s="95"/>
      <c r="BK553" s="95"/>
      <c r="BL553" s="95"/>
      <c r="BM553" s="95"/>
      <c r="BN553" s="95"/>
      <c r="BO553" s="95"/>
    </row>
    <row r="554" spans="1:67" ht="25.5" hidden="1" x14ac:dyDescent="0.2">
      <c r="A554" s="52" t="s">
        <v>1348</v>
      </c>
      <c r="B554" s="53" t="s">
        <v>1349</v>
      </c>
      <c r="C554" s="59" t="s">
        <v>1350</v>
      </c>
      <c r="D554" s="55">
        <v>150</v>
      </c>
      <c r="E554" s="56">
        <v>20</v>
      </c>
      <c r="F554" s="57">
        <v>7.5</v>
      </c>
      <c r="G554" s="55">
        <v>4</v>
      </c>
      <c r="H554" s="56">
        <v>1.1000000000000001</v>
      </c>
      <c r="I554" s="52" t="s">
        <v>291</v>
      </c>
      <c r="J554" s="90">
        <f t="shared" si="106"/>
        <v>1946.1750000000002</v>
      </c>
      <c r="K554" s="50"/>
      <c r="L554" s="58">
        <v>6250</v>
      </c>
      <c r="N554" s="97">
        <f t="shared" si="115"/>
        <v>1.1000000000000001</v>
      </c>
      <c r="O554" s="95"/>
      <c r="P554" s="95"/>
      <c r="Q554" s="112">
        <f t="shared" si="112"/>
        <v>8333.3333333333339</v>
      </c>
      <c r="R554" s="112">
        <f t="shared" si="107"/>
        <v>3125</v>
      </c>
      <c r="S554" s="112">
        <f t="shared" si="108"/>
        <v>1666.6666666666667</v>
      </c>
      <c r="T554" s="95"/>
      <c r="U554" s="95"/>
      <c r="V554" s="95"/>
      <c r="W554" s="95"/>
      <c r="X554" s="95"/>
      <c r="Y554" s="95"/>
      <c r="Z554" s="95"/>
      <c r="AA554" s="95"/>
      <c r="AB554" s="95"/>
      <c r="AC554" s="95"/>
      <c r="AD554" s="95"/>
      <c r="AE554" s="95"/>
      <c r="AF554" s="95"/>
      <c r="AG554" s="95"/>
      <c r="AH554" s="95"/>
      <c r="AI554" s="95"/>
      <c r="AJ554" s="95"/>
      <c r="AK554" s="95"/>
      <c r="AL554" s="95"/>
      <c r="AM554" s="95"/>
      <c r="AN554" s="95"/>
      <c r="AO554" s="95"/>
      <c r="AP554" s="95"/>
      <c r="AQ554" s="95"/>
      <c r="AR554" s="95"/>
      <c r="AS554" s="95"/>
      <c r="AT554" s="95"/>
      <c r="AU554" s="95"/>
      <c r="AV554" s="95"/>
      <c r="AW554" s="95"/>
      <c r="AX554" s="95"/>
      <c r="AY554" s="95"/>
      <c r="AZ554" s="95"/>
      <c r="BA554" s="95"/>
      <c r="BB554" s="95"/>
      <c r="BC554" s="95"/>
      <c r="BD554" s="95"/>
      <c r="BE554" s="95"/>
      <c r="BF554" s="95"/>
      <c r="BG554" s="95"/>
      <c r="BH554" s="95"/>
      <c r="BI554" s="95"/>
      <c r="BJ554" s="95"/>
      <c r="BK554" s="95"/>
      <c r="BL554" s="95"/>
      <c r="BM554" s="95"/>
      <c r="BN554" s="95"/>
      <c r="BO554" s="95"/>
    </row>
    <row r="555" spans="1:67" ht="25.5" hidden="1" x14ac:dyDescent="0.2">
      <c r="A555" s="52" t="s">
        <v>1351</v>
      </c>
      <c r="B555" s="53" t="s">
        <v>1352</v>
      </c>
      <c r="C555" s="59" t="s">
        <v>1353</v>
      </c>
      <c r="D555" s="55">
        <v>150</v>
      </c>
      <c r="E555" s="56">
        <v>20</v>
      </c>
      <c r="F555" s="57">
        <v>7.5</v>
      </c>
      <c r="G555" s="55">
        <v>4</v>
      </c>
      <c r="H555" s="56">
        <v>1.3</v>
      </c>
      <c r="I555" s="52" t="s">
        <v>291</v>
      </c>
      <c r="J555" s="90">
        <f t="shared" si="106"/>
        <v>2300.0250000000001</v>
      </c>
      <c r="K555" s="50"/>
      <c r="L555" s="58">
        <v>6750</v>
      </c>
      <c r="N555" s="97">
        <f t="shared" si="115"/>
        <v>1.3</v>
      </c>
      <c r="O555" s="95"/>
      <c r="P555" s="95"/>
      <c r="Q555" s="112">
        <f t="shared" si="112"/>
        <v>9000</v>
      </c>
      <c r="R555" s="112">
        <f t="shared" si="107"/>
        <v>3375</v>
      </c>
      <c r="S555" s="112">
        <f t="shared" si="108"/>
        <v>1800</v>
      </c>
      <c r="T555" s="95"/>
      <c r="U555" s="95"/>
      <c r="V555" s="95"/>
      <c r="W555" s="95"/>
      <c r="X555" s="95"/>
      <c r="Y555" s="95"/>
      <c r="Z555" s="95"/>
      <c r="AA555" s="95"/>
      <c r="AB555" s="95"/>
      <c r="AC555" s="95"/>
      <c r="AD555" s="95"/>
      <c r="AE555" s="95"/>
      <c r="AF555" s="95"/>
      <c r="AG555" s="95"/>
      <c r="AH555" s="95"/>
      <c r="AI555" s="95"/>
      <c r="AJ555" s="95"/>
      <c r="AK555" s="95"/>
      <c r="AL555" s="95"/>
      <c r="AM555" s="95"/>
      <c r="AN555" s="95"/>
      <c r="AO555" s="95"/>
      <c r="AP555" s="95"/>
      <c r="AQ555" s="95"/>
      <c r="AR555" s="95"/>
      <c r="AS555" s="95"/>
      <c r="AT555" s="95"/>
      <c r="AU555" s="95"/>
      <c r="AV555" s="95"/>
      <c r="AW555" s="95"/>
      <c r="AX555" s="95"/>
      <c r="AY555" s="95"/>
      <c r="AZ555" s="95"/>
      <c r="BA555" s="95"/>
      <c r="BB555" s="95"/>
      <c r="BC555" s="95"/>
      <c r="BD555" s="95"/>
      <c r="BE555" s="95"/>
      <c r="BF555" s="95"/>
      <c r="BG555" s="95"/>
      <c r="BH555" s="95"/>
      <c r="BI555" s="95"/>
      <c r="BJ555" s="95"/>
      <c r="BK555" s="95"/>
      <c r="BL555" s="95"/>
      <c r="BM555" s="95"/>
      <c r="BN555" s="95"/>
      <c r="BO555" s="95"/>
    </row>
    <row r="556" spans="1:67" ht="25.5" hidden="1" x14ac:dyDescent="0.2">
      <c r="A556" s="52" t="s">
        <v>1354</v>
      </c>
      <c r="B556" s="53" t="s">
        <v>1355</v>
      </c>
      <c r="C556" s="59" t="s">
        <v>1356</v>
      </c>
      <c r="D556" s="55">
        <v>130</v>
      </c>
      <c r="E556" s="56">
        <v>20</v>
      </c>
      <c r="F556" s="57">
        <v>7.5</v>
      </c>
      <c r="G556" s="55">
        <v>4</v>
      </c>
      <c r="H556" s="56">
        <v>1.6</v>
      </c>
      <c r="I556" s="52" t="s">
        <v>291</v>
      </c>
      <c r="J556" s="90">
        <f t="shared" si="106"/>
        <v>2830.8</v>
      </c>
      <c r="K556" s="50"/>
      <c r="L556" s="58">
        <v>8400</v>
      </c>
      <c r="N556" s="97">
        <f t="shared" si="115"/>
        <v>1.6</v>
      </c>
      <c r="O556" s="95"/>
      <c r="P556" s="95"/>
      <c r="Q556" s="112">
        <f t="shared" si="112"/>
        <v>12923.076923076924</v>
      </c>
      <c r="R556" s="112">
        <f t="shared" si="107"/>
        <v>4846.1538461538457</v>
      </c>
      <c r="S556" s="112">
        <f t="shared" si="108"/>
        <v>2584.6153846153848</v>
      </c>
      <c r="T556" s="95"/>
      <c r="U556" s="95"/>
      <c r="V556" s="95"/>
      <c r="W556" s="95"/>
      <c r="X556" s="95"/>
      <c r="Y556" s="95"/>
      <c r="Z556" s="95"/>
      <c r="AA556" s="95"/>
      <c r="AB556" s="95"/>
      <c r="AC556" s="95"/>
      <c r="AD556" s="95"/>
      <c r="AE556" s="95"/>
      <c r="AF556" s="95"/>
      <c r="AG556" s="95"/>
      <c r="AH556" s="95"/>
      <c r="AI556" s="95"/>
      <c r="AJ556" s="95"/>
      <c r="AK556" s="95"/>
      <c r="AL556" s="95"/>
      <c r="AM556" s="95"/>
      <c r="AN556" s="95"/>
      <c r="AO556" s="95"/>
      <c r="AP556" s="95"/>
      <c r="AQ556" s="95"/>
      <c r="AR556" s="95"/>
      <c r="AS556" s="95"/>
      <c r="AT556" s="95"/>
      <c r="AU556" s="95"/>
      <c r="AV556" s="95"/>
      <c r="AW556" s="95"/>
      <c r="AX556" s="95"/>
      <c r="AY556" s="95"/>
      <c r="AZ556" s="95"/>
      <c r="BA556" s="95"/>
      <c r="BB556" s="95"/>
      <c r="BC556" s="95"/>
      <c r="BD556" s="95"/>
      <c r="BE556" s="95"/>
      <c r="BF556" s="95"/>
      <c r="BG556" s="95"/>
      <c r="BH556" s="95"/>
      <c r="BI556" s="95"/>
      <c r="BJ556" s="95"/>
      <c r="BK556" s="95"/>
      <c r="BL556" s="95"/>
      <c r="BM556" s="95"/>
      <c r="BN556" s="95"/>
      <c r="BO556" s="95"/>
    </row>
    <row r="557" spans="1:67" ht="25.5" hidden="1" x14ac:dyDescent="0.2">
      <c r="A557" s="52" t="s">
        <v>1357</v>
      </c>
      <c r="B557" s="53" t="s">
        <v>1358</v>
      </c>
      <c r="C557" s="59" t="s">
        <v>1359</v>
      </c>
      <c r="D557" s="55">
        <v>110</v>
      </c>
      <c r="E557" s="56">
        <v>20</v>
      </c>
      <c r="F557" s="57">
        <v>7.5</v>
      </c>
      <c r="G557" s="55">
        <v>4</v>
      </c>
      <c r="H557" s="56">
        <v>2.2999999999999998</v>
      </c>
      <c r="I557" s="52" t="s">
        <v>291</v>
      </c>
      <c r="J557" s="90">
        <f t="shared" si="106"/>
        <v>4069.2749999999996</v>
      </c>
      <c r="K557" s="50"/>
      <c r="L557" s="58">
        <v>10400</v>
      </c>
      <c r="N557" s="97">
        <f t="shared" si="115"/>
        <v>2.2999999999999998</v>
      </c>
      <c r="O557" s="95"/>
      <c r="P557" s="95"/>
      <c r="Q557" s="112">
        <f t="shared" si="112"/>
        <v>18909.090909090908</v>
      </c>
      <c r="R557" s="112">
        <f t="shared" si="107"/>
        <v>7090.909090909091</v>
      </c>
      <c r="S557" s="112">
        <f t="shared" si="108"/>
        <v>3781.818181818182</v>
      </c>
      <c r="T557" s="95"/>
      <c r="U557" s="95"/>
      <c r="V557" s="95"/>
      <c r="W557" s="95"/>
      <c r="X557" s="95"/>
      <c r="Y557" s="95"/>
      <c r="Z557" s="95"/>
      <c r="AA557" s="95"/>
      <c r="AB557" s="95"/>
      <c r="AC557" s="95"/>
      <c r="AD557" s="95"/>
      <c r="AE557" s="95"/>
      <c r="AF557" s="95"/>
      <c r="AG557" s="95"/>
      <c r="AH557" s="95"/>
      <c r="AI557" s="95"/>
      <c r="AJ557" s="95"/>
      <c r="AK557" s="95"/>
      <c r="AL557" s="95"/>
      <c r="AM557" s="95"/>
      <c r="AN557" s="95"/>
      <c r="AO557" s="95"/>
      <c r="AP557" s="95"/>
      <c r="AQ557" s="95"/>
      <c r="AR557" s="95"/>
      <c r="AS557" s="95"/>
      <c r="AT557" s="95"/>
      <c r="AU557" s="95"/>
      <c r="AV557" s="95"/>
      <c r="AW557" s="95"/>
      <c r="AX557" s="95"/>
      <c r="AY557" s="95"/>
      <c r="AZ557" s="95"/>
      <c r="BA557" s="95"/>
      <c r="BB557" s="95"/>
      <c r="BC557" s="95"/>
      <c r="BD557" s="95"/>
      <c r="BE557" s="95"/>
      <c r="BF557" s="95"/>
      <c r="BG557" s="95"/>
      <c r="BH557" s="95"/>
      <c r="BI557" s="95"/>
      <c r="BJ557" s="95"/>
      <c r="BK557" s="95"/>
      <c r="BL557" s="95"/>
      <c r="BM557" s="95"/>
      <c r="BN557" s="95"/>
      <c r="BO557" s="95"/>
    </row>
    <row r="558" spans="1:67" ht="25.5" hidden="1" x14ac:dyDescent="0.2">
      <c r="A558" s="50"/>
      <c r="B558" s="49" t="s">
        <v>1360</v>
      </c>
      <c r="C558" s="47" t="s">
        <v>1361</v>
      </c>
      <c r="D558" s="50"/>
      <c r="E558" s="50"/>
      <c r="F558" s="50"/>
      <c r="G558" s="50"/>
      <c r="H558" s="50"/>
      <c r="I558" s="50"/>
      <c r="J558" s="90">
        <f t="shared" si="106"/>
        <v>0</v>
      </c>
      <c r="K558" s="50"/>
      <c r="L558" s="51"/>
      <c r="N558" s="95"/>
      <c r="O558" s="95"/>
      <c r="P558" s="95"/>
      <c r="Q558" s="112" t="str">
        <f t="shared" si="112"/>
        <v/>
      </c>
      <c r="R558" s="112" t="str">
        <f t="shared" si="107"/>
        <v/>
      </c>
      <c r="S558" s="112" t="str">
        <f t="shared" si="108"/>
        <v/>
      </c>
      <c r="T558" s="95"/>
      <c r="U558" s="95"/>
      <c r="V558" s="95"/>
      <c r="W558" s="95"/>
      <c r="X558" s="95"/>
      <c r="Y558" s="95"/>
      <c r="Z558" s="95"/>
      <c r="AA558" s="95"/>
      <c r="AB558" s="95"/>
      <c r="AC558" s="95"/>
      <c r="AD558" s="95"/>
      <c r="AE558" s="95"/>
      <c r="AF558" s="95"/>
      <c r="AG558" s="95"/>
      <c r="AH558" s="95"/>
      <c r="AI558" s="95"/>
      <c r="AJ558" s="95"/>
      <c r="AK558" s="95"/>
      <c r="AL558" s="95"/>
      <c r="AM558" s="95"/>
      <c r="AN558" s="95"/>
      <c r="AO558" s="95"/>
      <c r="AP558" s="95"/>
      <c r="AQ558" s="95"/>
      <c r="AR558" s="95"/>
      <c r="AS558" s="95"/>
      <c r="AT558" s="95"/>
      <c r="AU558" s="95"/>
      <c r="AV558" s="95"/>
      <c r="AW558" s="95"/>
      <c r="AX558" s="95"/>
      <c r="AY558" s="95"/>
      <c r="AZ558" s="95"/>
      <c r="BA558" s="95"/>
      <c r="BB558" s="95"/>
      <c r="BC558" s="95"/>
      <c r="BD558" s="95"/>
      <c r="BE558" s="95"/>
      <c r="BF558" s="95"/>
      <c r="BG558" s="95"/>
      <c r="BH558" s="95"/>
      <c r="BI558" s="95"/>
      <c r="BJ558" s="95"/>
      <c r="BK558" s="95"/>
      <c r="BL558" s="95"/>
      <c r="BM558" s="95"/>
      <c r="BN558" s="95"/>
      <c r="BO558" s="95"/>
    </row>
    <row r="559" spans="1:67" ht="25.5" hidden="1" x14ac:dyDescent="0.2">
      <c r="A559" s="52" t="s">
        <v>1362</v>
      </c>
      <c r="B559" s="53" t="s">
        <v>1363</v>
      </c>
      <c r="C559" s="59" t="s">
        <v>1364</v>
      </c>
      <c r="D559" s="55">
        <v>240</v>
      </c>
      <c r="E559" s="56">
        <v>9</v>
      </c>
      <c r="F559" s="57">
        <v>2.2000000000000002</v>
      </c>
      <c r="G559" s="55">
        <v>5</v>
      </c>
      <c r="H559" s="55">
        <v>27</v>
      </c>
      <c r="I559" s="52" t="s">
        <v>291</v>
      </c>
      <c r="J559" s="90">
        <f t="shared" si="106"/>
        <v>47769.75</v>
      </c>
      <c r="K559" s="60" t="s">
        <v>115</v>
      </c>
      <c r="L559" s="58">
        <v>94900</v>
      </c>
      <c r="N559" s="97">
        <f>H559</f>
        <v>27</v>
      </c>
      <c r="O559" s="95"/>
      <c r="P559" s="95"/>
      <c r="Q559" s="112">
        <f t="shared" si="112"/>
        <v>32028.75</v>
      </c>
      <c r="R559" s="112">
        <f t="shared" si="107"/>
        <v>8699.1666666666679</v>
      </c>
      <c r="S559" s="112">
        <f t="shared" si="108"/>
        <v>19770.833333333332</v>
      </c>
      <c r="T559" s="95">
        <v>1</v>
      </c>
      <c r="U559" s="95"/>
      <c r="V559" s="95"/>
      <c r="W559" s="95"/>
      <c r="X559" s="95"/>
      <c r="Y559" s="95"/>
      <c r="Z559" s="95"/>
      <c r="AA559" s="95"/>
      <c r="AB559" s="95"/>
      <c r="AC559" s="95"/>
      <c r="AD559" s="95"/>
      <c r="AE559" s="95"/>
      <c r="AF559" s="95"/>
      <c r="AG559" s="95"/>
      <c r="AH559" s="95"/>
      <c r="AI559" s="95"/>
      <c r="AJ559" s="95"/>
      <c r="AK559" s="95"/>
      <c r="AL559" s="95"/>
      <c r="AM559" s="95"/>
      <c r="AN559" s="95"/>
      <c r="AO559" s="95"/>
      <c r="AP559" s="95"/>
      <c r="AQ559" s="95"/>
      <c r="AR559" s="95"/>
      <c r="AS559" s="95"/>
      <c r="AT559" s="95"/>
      <c r="AU559" s="95"/>
      <c r="AV559" s="95"/>
      <c r="AW559" s="95"/>
      <c r="AX559" s="95"/>
      <c r="AY559" s="95"/>
      <c r="AZ559" s="95"/>
      <c r="BA559" s="95"/>
      <c r="BB559" s="95"/>
      <c r="BC559" s="95"/>
      <c r="BD559" s="95"/>
      <c r="BE559" s="95"/>
      <c r="BF559" s="95"/>
      <c r="BG559" s="95"/>
      <c r="BH559" s="95"/>
      <c r="BI559" s="95"/>
      <c r="BJ559" s="95"/>
      <c r="BK559" s="95"/>
      <c r="BL559" s="95"/>
      <c r="BM559" s="95"/>
      <c r="BN559" s="95"/>
      <c r="BO559" s="95"/>
    </row>
    <row r="560" spans="1:67" ht="25.5" hidden="1" x14ac:dyDescent="0.2">
      <c r="A560" s="50"/>
      <c r="B560" s="49" t="s">
        <v>1365</v>
      </c>
      <c r="C560" s="47" t="s">
        <v>1366</v>
      </c>
      <c r="D560" s="50"/>
      <c r="E560" s="50"/>
      <c r="F560" s="50"/>
      <c r="G560" s="50"/>
      <c r="H560" s="50"/>
      <c r="I560" s="50"/>
      <c r="J560" s="90">
        <f t="shared" si="106"/>
        <v>0</v>
      </c>
      <c r="K560" s="50"/>
      <c r="L560" s="51"/>
      <c r="N560" s="95"/>
      <c r="O560" s="95"/>
      <c r="P560" s="95"/>
      <c r="Q560" s="112" t="str">
        <f t="shared" si="112"/>
        <v/>
      </c>
      <c r="R560" s="112" t="str">
        <f t="shared" si="107"/>
        <v/>
      </c>
      <c r="S560" s="112" t="str">
        <f t="shared" si="108"/>
        <v/>
      </c>
      <c r="T560" s="95"/>
      <c r="U560" s="95"/>
      <c r="V560" s="95"/>
      <c r="W560" s="95"/>
      <c r="X560" s="95"/>
      <c r="Y560" s="95"/>
      <c r="Z560" s="95"/>
      <c r="AA560" s="95"/>
      <c r="AB560" s="95"/>
      <c r="AC560" s="95"/>
      <c r="AD560" s="95"/>
      <c r="AE560" s="95"/>
      <c r="AF560" s="95"/>
      <c r="AG560" s="95"/>
      <c r="AH560" s="95"/>
      <c r="AI560" s="95"/>
      <c r="AJ560" s="95"/>
      <c r="AK560" s="95"/>
      <c r="AL560" s="95"/>
      <c r="AM560" s="95"/>
      <c r="AN560" s="95"/>
      <c r="AO560" s="95"/>
      <c r="AP560" s="95"/>
      <c r="AQ560" s="95"/>
      <c r="AR560" s="95"/>
      <c r="AS560" s="95"/>
      <c r="AT560" s="95"/>
      <c r="AU560" s="95"/>
      <c r="AV560" s="95"/>
      <c r="AW560" s="95"/>
      <c r="AX560" s="95"/>
      <c r="AY560" s="95"/>
      <c r="AZ560" s="95"/>
      <c r="BA560" s="95"/>
      <c r="BB560" s="95"/>
      <c r="BC560" s="95"/>
      <c r="BD560" s="95"/>
      <c r="BE560" s="95"/>
      <c r="BF560" s="95"/>
      <c r="BG560" s="95"/>
      <c r="BH560" s="95"/>
      <c r="BI560" s="95"/>
      <c r="BJ560" s="95"/>
      <c r="BK560" s="95"/>
      <c r="BL560" s="95"/>
      <c r="BM560" s="95"/>
      <c r="BN560" s="95"/>
      <c r="BO560" s="95"/>
    </row>
    <row r="561" spans="1:67" ht="25.5" hidden="1" x14ac:dyDescent="0.2">
      <c r="A561" s="52" t="s">
        <v>1367</v>
      </c>
      <c r="B561" s="53" t="s">
        <v>1368</v>
      </c>
      <c r="C561" s="59" t="s">
        <v>1369</v>
      </c>
      <c r="D561" s="55">
        <v>230</v>
      </c>
      <c r="E561" s="56">
        <v>13.3</v>
      </c>
      <c r="F561" s="57">
        <v>3.5</v>
      </c>
      <c r="G561" s="55">
        <v>4</v>
      </c>
      <c r="H561" s="55">
        <v>13</v>
      </c>
      <c r="I561" s="52" t="s">
        <v>291</v>
      </c>
      <c r="J561" s="90">
        <f t="shared" si="106"/>
        <v>23000.25</v>
      </c>
      <c r="K561" s="60" t="s">
        <v>115</v>
      </c>
      <c r="L561" s="58">
        <v>23400</v>
      </c>
      <c r="N561" s="97">
        <f>H561</f>
        <v>13</v>
      </c>
      <c r="O561" s="95"/>
      <c r="P561" s="95"/>
      <c r="Q561" s="112">
        <f t="shared" si="112"/>
        <v>13531.304347826086</v>
      </c>
      <c r="R561" s="112">
        <f t="shared" si="107"/>
        <v>3560.8695652173919</v>
      </c>
      <c r="S561" s="112">
        <f t="shared" si="108"/>
        <v>4069.5652173913045</v>
      </c>
      <c r="T561" s="95">
        <v>1</v>
      </c>
      <c r="U561" s="95"/>
      <c r="V561" s="95"/>
      <c r="W561" s="95"/>
      <c r="X561" s="95"/>
      <c r="Y561" s="95"/>
      <c r="Z561" s="95"/>
      <c r="AA561" s="95"/>
      <c r="AB561" s="95"/>
      <c r="AC561" s="95"/>
      <c r="AD561" s="95"/>
      <c r="AE561" s="95"/>
      <c r="AF561" s="95"/>
      <c r="AG561" s="95"/>
      <c r="AH561" s="95"/>
      <c r="AI561" s="95"/>
      <c r="AJ561" s="95"/>
      <c r="AK561" s="95"/>
      <c r="AL561" s="95"/>
      <c r="AM561" s="95"/>
      <c r="AN561" s="95"/>
      <c r="AO561" s="95"/>
      <c r="AP561" s="95"/>
      <c r="AQ561" s="95"/>
      <c r="AR561" s="95"/>
      <c r="AS561" s="95"/>
      <c r="AT561" s="95"/>
      <c r="AU561" s="95"/>
      <c r="AV561" s="95"/>
      <c r="AW561" s="95"/>
      <c r="AX561" s="95"/>
      <c r="AY561" s="95"/>
      <c r="AZ561" s="95"/>
      <c r="BA561" s="95"/>
      <c r="BB561" s="95"/>
      <c r="BC561" s="95"/>
      <c r="BD561" s="95"/>
      <c r="BE561" s="95"/>
      <c r="BF561" s="95"/>
      <c r="BG561" s="95"/>
      <c r="BH561" s="95"/>
      <c r="BI561" s="95"/>
      <c r="BJ561" s="95"/>
      <c r="BK561" s="95"/>
      <c r="BL561" s="95"/>
      <c r="BM561" s="95"/>
      <c r="BN561" s="95"/>
      <c r="BO561" s="95"/>
    </row>
    <row r="562" spans="1:67" ht="25.5" hidden="1" x14ac:dyDescent="0.2">
      <c r="A562" s="50"/>
      <c r="B562" s="49" t="s">
        <v>1370</v>
      </c>
      <c r="C562" s="47" t="s">
        <v>1371</v>
      </c>
      <c r="D562" s="50"/>
      <c r="E562" s="50"/>
      <c r="F562" s="50"/>
      <c r="G562" s="50"/>
      <c r="H562" s="50"/>
      <c r="I562" s="50"/>
      <c r="J562" s="90">
        <f t="shared" si="106"/>
        <v>0</v>
      </c>
      <c r="K562" s="50"/>
      <c r="L562" s="51"/>
      <c r="N562" s="95"/>
      <c r="O562" s="95"/>
      <c r="P562" s="95"/>
      <c r="Q562" s="112" t="str">
        <f t="shared" si="112"/>
        <v/>
      </c>
      <c r="R562" s="112" t="str">
        <f t="shared" si="107"/>
        <v/>
      </c>
      <c r="S562" s="112" t="str">
        <f t="shared" si="108"/>
        <v/>
      </c>
      <c r="T562" s="95"/>
      <c r="U562" s="95"/>
      <c r="V562" s="95"/>
      <c r="W562" s="95"/>
      <c r="X562" s="95"/>
      <c r="Y562" s="95"/>
      <c r="Z562" s="95"/>
      <c r="AA562" s="95"/>
      <c r="AB562" s="95"/>
      <c r="AC562" s="95"/>
      <c r="AD562" s="95"/>
      <c r="AE562" s="95"/>
      <c r="AF562" s="95"/>
      <c r="AG562" s="95"/>
      <c r="AH562" s="95"/>
      <c r="AI562" s="95"/>
      <c r="AJ562" s="95"/>
      <c r="AK562" s="95"/>
      <c r="AL562" s="95"/>
      <c r="AM562" s="95"/>
      <c r="AN562" s="95"/>
      <c r="AO562" s="95"/>
      <c r="AP562" s="95"/>
      <c r="AQ562" s="95"/>
      <c r="AR562" s="95"/>
      <c r="AS562" s="95"/>
      <c r="AT562" s="95"/>
      <c r="AU562" s="95"/>
      <c r="AV562" s="95"/>
      <c r="AW562" s="95"/>
      <c r="AX562" s="95"/>
      <c r="AY562" s="95"/>
      <c r="AZ562" s="95"/>
      <c r="BA562" s="95"/>
      <c r="BB562" s="95"/>
      <c r="BC562" s="95"/>
      <c r="BD562" s="95"/>
      <c r="BE562" s="95"/>
      <c r="BF562" s="95"/>
      <c r="BG562" s="95"/>
      <c r="BH562" s="95"/>
      <c r="BI562" s="95"/>
      <c r="BJ562" s="95"/>
      <c r="BK562" s="95"/>
      <c r="BL562" s="95"/>
      <c r="BM562" s="95"/>
      <c r="BN562" s="95"/>
      <c r="BO562" s="95"/>
    </row>
    <row r="563" spans="1:67" ht="25.5" hidden="1" x14ac:dyDescent="0.2">
      <c r="A563" s="52" t="s">
        <v>1372</v>
      </c>
      <c r="B563" s="53" t="s">
        <v>1373</v>
      </c>
      <c r="C563" s="59" t="s">
        <v>1342</v>
      </c>
      <c r="D563" s="55">
        <v>130</v>
      </c>
      <c r="E563" s="56">
        <v>30</v>
      </c>
      <c r="F563" s="57">
        <v>7.5</v>
      </c>
      <c r="G563" s="55">
        <v>4</v>
      </c>
      <c r="H563" s="55">
        <v>3</v>
      </c>
      <c r="I563" s="52" t="s">
        <v>291</v>
      </c>
      <c r="J563" s="90">
        <f t="shared" si="106"/>
        <v>5307.75</v>
      </c>
      <c r="K563" s="50"/>
      <c r="L563" s="58">
        <v>7750</v>
      </c>
      <c r="N563" s="97">
        <f>H563</f>
        <v>3</v>
      </c>
      <c r="O563" s="95"/>
      <c r="P563" s="95"/>
      <c r="Q563" s="112">
        <f t="shared" si="112"/>
        <v>17884.615384615383</v>
      </c>
      <c r="R563" s="112">
        <f t="shared" si="107"/>
        <v>4471.1538461538457</v>
      </c>
      <c r="S563" s="112">
        <f t="shared" si="108"/>
        <v>2384.6153846153848</v>
      </c>
      <c r="T563" s="95"/>
      <c r="U563" s="95"/>
      <c r="V563" s="95"/>
      <c r="W563" s="95"/>
      <c r="X563" s="95"/>
      <c r="Y563" s="95"/>
      <c r="Z563" s="95"/>
      <c r="AA563" s="95"/>
      <c r="AB563" s="95"/>
      <c r="AC563" s="95"/>
      <c r="AD563" s="95"/>
      <c r="AE563" s="95"/>
      <c r="AF563" s="95"/>
      <c r="AG563" s="95"/>
      <c r="AH563" s="95"/>
      <c r="AI563" s="95"/>
      <c r="AJ563" s="95"/>
      <c r="AK563" s="95"/>
      <c r="AL563" s="95"/>
      <c r="AM563" s="95"/>
      <c r="AN563" s="95"/>
      <c r="AO563" s="95"/>
      <c r="AP563" s="95"/>
      <c r="AQ563" s="95"/>
      <c r="AR563" s="95"/>
      <c r="AS563" s="95"/>
      <c r="AT563" s="95"/>
      <c r="AU563" s="95"/>
      <c r="AV563" s="95"/>
      <c r="AW563" s="95"/>
      <c r="AX563" s="95"/>
      <c r="AY563" s="95"/>
      <c r="AZ563" s="95"/>
      <c r="BA563" s="95"/>
      <c r="BB563" s="95"/>
      <c r="BC563" s="95"/>
      <c r="BD563" s="95"/>
      <c r="BE563" s="95"/>
      <c r="BF563" s="95"/>
      <c r="BG563" s="95"/>
      <c r="BH563" s="95"/>
      <c r="BI563" s="95"/>
      <c r="BJ563" s="95"/>
      <c r="BK563" s="95"/>
      <c r="BL563" s="95"/>
      <c r="BM563" s="95"/>
      <c r="BN563" s="95"/>
      <c r="BO563" s="95"/>
    </row>
    <row r="564" spans="1:67" ht="25.5" hidden="1" x14ac:dyDescent="0.2">
      <c r="A564" s="50"/>
      <c r="B564" s="49" t="s">
        <v>1374</v>
      </c>
      <c r="C564" s="47" t="s">
        <v>1375</v>
      </c>
      <c r="D564" s="50"/>
      <c r="E564" s="50"/>
      <c r="F564" s="50"/>
      <c r="G564" s="50"/>
      <c r="H564" s="50"/>
      <c r="I564" s="50"/>
      <c r="J564" s="90">
        <f t="shared" si="106"/>
        <v>0</v>
      </c>
      <c r="K564" s="50"/>
      <c r="L564" s="51"/>
      <c r="N564" s="95"/>
      <c r="O564" s="95"/>
      <c r="P564" s="95"/>
      <c r="Q564" s="112" t="str">
        <f t="shared" si="112"/>
        <v/>
      </c>
      <c r="R564" s="112" t="str">
        <f t="shared" si="107"/>
        <v/>
      </c>
      <c r="S564" s="112" t="str">
        <f t="shared" si="108"/>
        <v/>
      </c>
      <c r="T564" s="95"/>
      <c r="U564" s="95"/>
      <c r="V564" s="95"/>
      <c r="W564" s="95"/>
      <c r="X564" s="95"/>
      <c r="Y564" s="95"/>
      <c r="Z564" s="95"/>
      <c r="AA564" s="95"/>
      <c r="AB564" s="95"/>
      <c r="AC564" s="95"/>
      <c r="AD564" s="95"/>
      <c r="AE564" s="95"/>
      <c r="AF564" s="95"/>
      <c r="AG564" s="95"/>
      <c r="AH564" s="95"/>
      <c r="AI564" s="95"/>
      <c r="AJ564" s="95"/>
      <c r="AK564" s="95"/>
      <c r="AL564" s="95"/>
      <c r="AM564" s="95"/>
      <c r="AN564" s="95"/>
      <c r="AO564" s="95"/>
      <c r="AP564" s="95"/>
      <c r="AQ564" s="95"/>
      <c r="AR564" s="95"/>
      <c r="AS564" s="95"/>
      <c r="AT564" s="95"/>
      <c r="AU564" s="95"/>
      <c r="AV564" s="95"/>
      <c r="AW564" s="95"/>
      <c r="AX564" s="95"/>
      <c r="AY564" s="95"/>
      <c r="AZ564" s="95"/>
      <c r="BA564" s="95"/>
      <c r="BB564" s="95"/>
      <c r="BC564" s="95"/>
      <c r="BD564" s="95"/>
      <c r="BE564" s="95"/>
      <c r="BF564" s="95"/>
      <c r="BG564" s="95"/>
      <c r="BH564" s="95"/>
      <c r="BI564" s="95"/>
      <c r="BJ564" s="95"/>
      <c r="BK564" s="95"/>
      <c r="BL564" s="95"/>
      <c r="BM564" s="95"/>
      <c r="BN564" s="95"/>
      <c r="BO564" s="95"/>
    </row>
    <row r="565" spans="1:67" ht="25.5" hidden="1" x14ac:dyDescent="0.2">
      <c r="A565" s="52" t="s">
        <v>1376</v>
      </c>
      <c r="B565" s="53" t="s">
        <v>1377</v>
      </c>
      <c r="C565" s="59" t="s">
        <v>1313</v>
      </c>
      <c r="D565" s="55">
        <v>120</v>
      </c>
      <c r="E565" s="56">
        <v>20</v>
      </c>
      <c r="F565" s="56">
        <v>5.5</v>
      </c>
      <c r="G565" s="55">
        <v>4</v>
      </c>
      <c r="H565" s="56">
        <v>2.7</v>
      </c>
      <c r="I565" s="52" t="s">
        <v>291</v>
      </c>
      <c r="J565" s="90">
        <f t="shared" si="106"/>
        <v>4776.9750000000004</v>
      </c>
      <c r="K565" s="50"/>
      <c r="L565" s="58">
        <v>8750</v>
      </c>
      <c r="N565" s="97">
        <f t="shared" ref="N565:N566" si="116">H565</f>
        <v>2.7</v>
      </c>
      <c r="O565" s="95"/>
      <c r="P565" s="95"/>
      <c r="Q565" s="112">
        <f t="shared" si="112"/>
        <v>14583.333333333334</v>
      </c>
      <c r="R565" s="112">
        <f t="shared" si="107"/>
        <v>4010.4166666666665</v>
      </c>
      <c r="S565" s="112">
        <f t="shared" si="108"/>
        <v>2916.6666666666665</v>
      </c>
      <c r="T565" s="95"/>
      <c r="U565" s="95"/>
      <c r="V565" s="95"/>
      <c r="W565" s="95"/>
      <c r="X565" s="95"/>
      <c r="Y565" s="95"/>
      <c r="Z565" s="95"/>
      <c r="AA565" s="95"/>
      <c r="AB565" s="95"/>
      <c r="AC565" s="95"/>
      <c r="AD565" s="95"/>
      <c r="AE565" s="95"/>
      <c r="AF565" s="95"/>
      <c r="AG565" s="95"/>
      <c r="AH565" s="95"/>
      <c r="AI565" s="95"/>
      <c r="AJ565" s="95"/>
      <c r="AK565" s="95"/>
      <c r="AL565" s="95"/>
      <c r="AM565" s="95"/>
      <c r="AN565" s="95"/>
      <c r="AO565" s="95"/>
      <c r="AP565" s="95"/>
      <c r="AQ565" s="95"/>
      <c r="AR565" s="95"/>
      <c r="AS565" s="95"/>
      <c r="AT565" s="95"/>
      <c r="AU565" s="95"/>
      <c r="AV565" s="95"/>
      <c r="AW565" s="95"/>
      <c r="AX565" s="95"/>
      <c r="AY565" s="95"/>
      <c r="AZ565" s="95"/>
      <c r="BA565" s="95"/>
      <c r="BB565" s="95"/>
      <c r="BC565" s="95"/>
      <c r="BD565" s="95"/>
      <c r="BE565" s="95"/>
      <c r="BF565" s="95"/>
      <c r="BG565" s="95"/>
      <c r="BH565" s="95"/>
      <c r="BI565" s="95"/>
      <c r="BJ565" s="95"/>
      <c r="BK565" s="95"/>
      <c r="BL565" s="95"/>
      <c r="BM565" s="95"/>
      <c r="BN565" s="95"/>
      <c r="BO565" s="95"/>
    </row>
    <row r="566" spans="1:67" ht="25.5" hidden="1" x14ac:dyDescent="0.2">
      <c r="A566" s="52" t="s">
        <v>1378</v>
      </c>
      <c r="B566" s="53" t="s">
        <v>1379</v>
      </c>
      <c r="C566" s="59" t="s">
        <v>1342</v>
      </c>
      <c r="D566" s="55">
        <v>90</v>
      </c>
      <c r="E566" s="56">
        <v>14</v>
      </c>
      <c r="F566" s="57">
        <v>7</v>
      </c>
      <c r="G566" s="55">
        <v>4</v>
      </c>
      <c r="H566" s="55">
        <v>3</v>
      </c>
      <c r="I566" s="52" t="s">
        <v>291</v>
      </c>
      <c r="J566" s="90">
        <f t="shared" si="106"/>
        <v>5307.75</v>
      </c>
      <c r="K566" s="50"/>
      <c r="L566" s="58">
        <v>7900</v>
      </c>
      <c r="N566" s="97">
        <f t="shared" si="116"/>
        <v>3</v>
      </c>
      <c r="O566" s="95"/>
      <c r="P566" s="95"/>
      <c r="Q566" s="112">
        <f t="shared" si="112"/>
        <v>12288.888888888889</v>
      </c>
      <c r="R566" s="112">
        <f t="shared" si="107"/>
        <v>6144.4444444444443</v>
      </c>
      <c r="S566" s="112">
        <f t="shared" si="108"/>
        <v>3511.1111111111113</v>
      </c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/>
      <c r="AE566" s="95"/>
      <c r="AF566" s="95"/>
      <c r="AG566" s="95"/>
      <c r="AH566" s="95"/>
      <c r="AI566" s="95"/>
      <c r="AJ566" s="95"/>
      <c r="AK566" s="95"/>
      <c r="AL566" s="95"/>
      <c r="AM566" s="95"/>
      <c r="AN566" s="95"/>
      <c r="AO566" s="95"/>
      <c r="AP566" s="95"/>
      <c r="AQ566" s="95"/>
      <c r="AR566" s="95"/>
      <c r="AS566" s="95"/>
      <c r="AT566" s="95"/>
      <c r="AU566" s="95"/>
      <c r="AV566" s="95"/>
      <c r="AW566" s="95"/>
      <c r="AX566" s="95"/>
      <c r="AY566" s="95"/>
      <c r="AZ566" s="95"/>
      <c r="BA566" s="95"/>
      <c r="BB566" s="95"/>
      <c r="BC566" s="95"/>
      <c r="BD566" s="95"/>
      <c r="BE566" s="95"/>
      <c r="BF566" s="95"/>
      <c r="BG566" s="95"/>
      <c r="BH566" s="95"/>
      <c r="BI566" s="95"/>
      <c r="BJ566" s="95"/>
      <c r="BK566" s="95"/>
      <c r="BL566" s="95"/>
      <c r="BM566" s="95"/>
      <c r="BN566" s="95"/>
      <c r="BO566" s="95"/>
    </row>
    <row r="567" spans="1:67" ht="25.5" hidden="1" x14ac:dyDescent="0.2">
      <c r="A567" s="50"/>
      <c r="B567" s="49" t="s">
        <v>1380</v>
      </c>
      <c r="C567" s="47" t="s">
        <v>1381</v>
      </c>
      <c r="D567" s="50"/>
      <c r="E567" s="50"/>
      <c r="F567" s="50"/>
      <c r="G567" s="50"/>
      <c r="H567" s="50"/>
      <c r="I567" s="50"/>
      <c r="J567" s="90">
        <f t="shared" si="106"/>
        <v>0</v>
      </c>
      <c r="K567" s="50"/>
      <c r="L567" s="51"/>
      <c r="N567" s="95"/>
      <c r="O567" s="95"/>
      <c r="P567" s="95"/>
      <c r="Q567" s="112" t="str">
        <f t="shared" si="112"/>
        <v/>
      </c>
      <c r="R567" s="112" t="str">
        <f t="shared" si="107"/>
        <v/>
      </c>
      <c r="S567" s="112" t="str">
        <f t="shared" si="108"/>
        <v/>
      </c>
      <c r="T567" s="95"/>
      <c r="U567" s="95"/>
      <c r="V567" s="95"/>
      <c r="W567" s="95"/>
      <c r="X567" s="95"/>
      <c r="Y567" s="95"/>
      <c r="Z567" s="95"/>
      <c r="AA567" s="95"/>
      <c r="AB567" s="95"/>
      <c r="AC567" s="95"/>
      <c r="AD567" s="95"/>
      <c r="AE567" s="95"/>
      <c r="AF567" s="95"/>
      <c r="AG567" s="95"/>
      <c r="AH567" s="95"/>
      <c r="AI567" s="95"/>
      <c r="AJ567" s="95"/>
      <c r="AK567" s="95"/>
      <c r="AL567" s="95"/>
      <c r="AM567" s="95"/>
      <c r="AN567" s="95"/>
      <c r="AO567" s="95"/>
      <c r="AP567" s="95"/>
      <c r="AQ567" s="95"/>
      <c r="AR567" s="95"/>
      <c r="AS567" s="95"/>
      <c r="AT567" s="95"/>
      <c r="AU567" s="95"/>
      <c r="AV567" s="95"/>
      <c r="AW567" s="95"/>
      <c r="AX567" s="95"/>
      <c r="AY567" s="95"/>
      <c r="AZ567" s="95"/>
      <c r="BA567" s="95"/>
      <c r="BB567" s="95"/>
      <c r="BC567" s="95"/>
      <c r="BD567" s="95"/>
      <c r="BE567" s="95"/>
      <c r="BF567" s="95"/>
      <c r="BG567" s="95"/>
      <c r="BH567" s="95"/>
      <c r="BI567" s="95"/>
      <c r="BJ567" s="95"/>
      <c r="BK567" s="95"/>
      <c r="BL567" s="95"/>
      <c r="BM567" s="95"/>
      <c r="BN567" s="95"/>
      <c r="BO567" s="95"/>
    </row>
    <row r="568" spans="1:67" ht="25.5" hidden="1" x14ac:dyDescent="0.2">
      <c r="A568" s="52" t="s">
        <v>1382</v>
      </c>
      <c r="B568" s="53" t="s">
        <v>1383</v>
      </c>
      <c r="C568" s="59" t="s">
        <v>1384</v>
      </c>
      <c r="D568" s="55">
        <v>120</v>
      </c>
      <c r="E568" s="56">
        <v>20</v>
      </c>
      <c r="F568" s="57">
        <v>5.5</v>
      </c>
      <c r="G568" s="55">
        <v>4</v>
      </c>
      <c r="H568" s="55">
        <v>11</v>
      </c>
      <c r="I568" s="52" t="s">
        <v>291</v>
      </c>
      <c r="J568" s="90">
        <f t="shared" si="106"/>
        <v>19461.75</v>
      </c>
      <c r="K568" s="60" t="s">
        <v>115</v>
      </c>
      <c r="L568" s="58">
        <v>17400</v>
      </c>
      <c r="N568" s="97">
        <f>H568</f>
        <v>11</v>
      </c>
      <c r="O568" s="95"/>
      <c r="P568" s="95"/>
      <c r="Q568" s="112">
        <f t="shared" si="112"/>
        <v>29000</v>
      </c>
      <c r="R568" s="112">
        <f t="shared" si="107"/>
        <v>7975</v>
      </c>
      <c r="S568" s="112">
        <f t="shared" si="108"/>
        <v>5800</v>
      </c>
      <c r="T568" s="95">
        <v>1</v>
      </c>
      <c r="U568" s="95"/>
      <c r="V568" s="95"/>
      <c r="W568" s="95"/>
      <c r="X568" s="95"/>
      <c r="Y568" s="95"/>
      <c r="Z568" s="95"/>
      <c r="AA568" s="95"/>
      <c r="AB568" s="95"/>
      <c r="AC568" s="95"/>
      <c r="AD568" s="95"/>
      <c r="AE568" s="95"/>
      <c r="AF568" s="95"/>
      <c r="AG568" s="95"/>
      <c r="AH568" s="95"/>
      <c r="AI568" s="95"/>
      <c r="AJ568" s="95"/>
      <c r="AK568" s="95"/>
      <c r="AL568" s="95"/>
      <c r="AM568" s="95"/>
      <c r="AN568" s="95"/>
      <c r="AO568" s="95"/>
      <c r="AP568" s="95"/>
      <c r="AQ568" s="95"/>
      <c r="AR568" s="95"/>
      <c r="AS568" s="95"/>
      <c r="AT568" s="95"/>
      <c r="AU568" s="95"/>
      <c r="AV568" s="95"/>
      <c r="AW568" s="95"/>
      <c r="AX568" s="95"/>
      <c r="AY568" s="95"/>
      <c r="AZ568" s="95"/>
      <c r="BA568" s="95"/>
      <c r="BB568" s="95"/>
      <c r="BC568" s="95"/>
      <c r="BD568" s="95"/>
      <c r="BE568" s="95"/>
      <c r="BF568" s="95"/>
      <c r="BG568" s="95"/>
      <c r="BH568" s="95"/>
      <c r="BI568" s="95"/>
      <c r="BJ568" s="95"/>
      <c r="BK568" s="95"/>
      <c r="BL568" s="95"/>
      <c r="BM568" s="95"/>
      <c r="BN568" s="95"/>
      <c r="BO568" s="95"/>
    </row>
    <row r="569" spans="1:67" ht="25.5" hidden="1" x14ac:dyDescent="0.2">
      <c r="A569" s="52" t="s">
        <v>1385</v>
      </c>
      <c r="B569" s="53" t="s">
        <v>1386</v>
      </c>
      <c r="C569" s="59" t="s">
        <v>1387</v>
      </c>
      <c r="D569" s="55">
        <v>120</v>
      </c>
      <c r="E569" s="56">
        <v>20</v>
      </c>
      <c r="F569" s="57">
        <v>4.5</v>
      </c>
      <c r="G569" s="55">
        <v>5</v>
      </c>
      <c r="H569" s="55">
        <v>8</v>
      </c>
      <c r="I569" s="52" t="s">
        <v>114</v>
      </c>
      <c r="J569" s="90">
        <f t="shared" si="106"/>
        <v>105412.36363636363</v>
      </c>
      <c r="K569" s="60" t="s">
        <v>115</v>
      </c>
      <c r="L569" s="58">
        <v>38500</v>
      </c>
      <c r="N569" s="95"/>
      <c r="O569" s="97">
        <f>H569</f>
        <v>8</v>
      </c>
      <c r="P569" s="95"/>
      <c r="Q569" s="112">
        <f t="shared" si="112"/>
        <v>57750</v>
      </c>
      <c r="R569" s="112">
        <f t="shared" si="107"/>
        <v>14437.5</v>
      </c>
      <c r="S569" s="112">
        <f t="shared" si="108"/>
        <v>16041.666666666666</v>
      </c>
      <c r="T569" s="95">
        <v>1</v>
      </c>
      <c r="U569" s="95"/>
      <c r="V569" s="95"/>
      <c r="W569" s="95"/>
      <c r="X569" s="95"/>
      <c r="Y569" s="95"/>
      <c r="Z569" s="95"/>
      <c r="AA569" s="95"/>
      <c r="AB569" s="95"/>
      <c r="AC569" s="95"/>
      <c r="AD569" s="95"/>
      <c r="AE569" s="95"/>
      <c r="AF569" s="95"/>
      <c r="AG569" s="95"/>
      <c r="AH569" s="95"/>
      <c r="AI569" s="95"/>
      <c r="AJ569" s="95"/>
      <c r="AK569" s="95"/>
      <c r="AL569" s="95"/>
      <c r="AM569" s="95"/>
      <c r="AN569" s="95"/>
      <c r="AO569" s="95"/>
      <c r="AP569" s="95"/>
      <c r="AQ569" s="95"/>
      <c r="AR569" s="95"/>
      <c r="AS569" s="95"/>
      <c r="AT569" s="95"/>
      <c r="AU569" s="95"/>
      <c r="AV569" s="95"/>
      <c r="AW569" s="95"/>
      <c r="AX569" s="95"/>
      <c r="AY569" s="95"/>
      <c r="AZ569" s="95"/>
      <c r="BA569" s="95"/>
      <c r="BB569" s="95"/>
      <c r="BC569" s="95"/>
      <c r="BD569" s="95"/>
      <c r="BE569" s="95"/>
      <c r="BF569" s="95"/>
      <c r="BG569" s="95"/>
      <c r="BH569" s="95"/>
      <c r="BI569" s="95"/>
      <c r="BJ569" s="95"/>
      <c r="BK569" s="95"/>
      <c r="BL569" s="95"/>
      <c r="BM569" s="95"/>
      <c r="BN569" s="95"/>
      <c r="BO569" s="95"/>
    </row>
    <row r="570" spans="1:67" ht="25.5" hidden="1" x14ac:dyDescent="0.2">
      <c r="A570" s="50"/>
      <c r="B570" s="49" t="s">
        <v>1388</v>
      </c>
      <c r="C570" s="47" t="s">
        <v>1389</v>
      </c>
      <c r="D570" s="50"/>
      <c r="E570" s="50"/>
      <c r="F570" s="50"/>
      <c r="G570" s="50"/>
      <c r="H570" s="50"/>
      <c r="I570" s="50"/>
      <c r="J570" s="90">
        <f t="shared" si="106"/>
        <v>0</v>
      </c>
      <c r="K570" s="50"/>
      <c r="L570" s="51"/>
      <c r="N570" s="95"/>
      <c r="O570" s="95"/>
      <c r="P570" s="95"/>
      <c r="Q570" s="112" t="str">
        <f t="shared" si="112"/>
        <v/>
      </c>
      <c r="R570" s="112" t="str">
        <f t="shared" si="107"/>
        <v/>
      </c>
      <c r="S570" s="112" t="str">
        <f t="shared" si="108"/>
        <v/>
      </c>
      <c r="T570" s="95"/>
      <c r="U570" s="95"/>
      <c r="V570" s="95"/>
      <c r="W570" s="95"/>
      <c r="X570" s="95"/>
      <c r="Y570" s="95"/>
      <c r="Z570" s="95"/>
      <c r="AA570" s="95"/>
      <c r="AB570" s="95"/>
      <c r="AC570" s="95"/>
      <c r="AD570" s="95"/>
      <c r="AE570" s="95"/>
      <c r="AF570" s="95"/>
      <c r="AG570" s="95"/>
      <c r="AH570" s="95"/>
      <c r="AI570" s="95"/>
      <c r="AJ570" s="95"/>
      <c r="AK570" s="95"/>
      <c r="AL570" s="95"/>
      <c r="AM570" s="95"/>
      <c r="AN570" s="95"/>
      <c r="AO570" s="95"/>
      <c r="AP570" s="95"/>
      <c r="AQ570" s="95"/>
      <c r="AR570" s="95"/>
      <c r="AS570" s="95"/>
      <c r="AT570" s="95"/>
      <c r="AU570" s="95"/>
      <c r="AV570" s="95"/>
      <c r="AW570" s="95"/>
      <c r="AX570" s="95"/>
      <c r="AY570" s="95"/>
      <c r="AZ570" s="95"/>
      <c r="BA570" s="95"/>
      <c r="BB570" s="95"/>
      <c r="BC570" s="95"/>
      <c r="BD570" s="95"/>
      <c r="BE570" s="95"/>
      <c r="BF570" s="95"/>
      <c r="BG570" s="95"/>
      <c r="BH570" s="95"/>
      <c r="BI570" s="95"/>
      <c r="BJ570" s="95"/>
      <c r="BK570" s="95"/>
      <c r="BL570" s="95"/>
      <c r="BM570" s="95"/>
      <c r="BN570" s="95"/>
      <c r="BO570" s="95"/>
    </row>
    <row r="571" spans="1:67" ht="25.5" hidden="1" x14ac:dyDescent="0.2">
      <c r="A571" s="52" t="s">
        <v>1390</v>
      </c>
      <c r="B571" s="53" t="s">
        <v>1391</v>
      </c>
      <c r="C571" s="59" t="s">
        <v>1392</v>
      </c>
      <c r="D571" s="55">
        <v>240</v>
      </c>
      <c r="E571" s="56">
        <v>14</v>
      </c>
      <c r="F571" s="57">
        <v>4.5</v>
      </c>
      <c r="G571" s="55">
        <v>4</v>
      </c>
      <c r="H571" s="55">
        <v>9</v>
      </c>
      <c r="I571" s="52" t="s">
        <v>291</v>
      </c>
      <c r="J571" s="90">
        <f t="shared" si="106"/>
        <v>15923.25</v>
      </c>
      <c r="K571" s="60" t="s">
        <v>115</v>
      </c>
      <c r="L571" s="58">
        <v>28200</v>
      </c>
      <c r="N571" s="97">
        <f>H571</f>
        <v>9</v>
      </c>
      <c r="O571" s="95"/>
      <c r="P571" s="95"/>
      <c r="Q571" s="112">
        <f t="shared" si="112"/>
        <v>16450.000000000004</v>
      </c>
      <c r="R571" s="112">
        <f t="shared" si="107"/>
        <v>5287.5</v>
      </c>
      <c r="S571" s="112">
        <f t="shared" si="108"/>
        <v>4700</v>
      </c>
      <c r="T571" s="95">
        <v>1</v>
      </c>
      <c r="U571" s="95"/>
      <c r="V571" s="95"/>
      <c r="W571" s="95"/>
      <c r="X571" s="95"/>
      <c r="Y571" s="95"/>
      <c r="Z571" s="95"/>
      <c r="AA571" s="95"/>
      <c r="AB571" s="95"/>
      <c r="AC571" s="95"/>
      <c r="AD571" s="95"/>
      <c r="AE571" s="95"/>
      <c r="AF571" s="95"/>
      <c r="AG571" s="95"/>
      <c r="AH571" s="95"/>
      <c r="AI571" s="95"/>
      <c r="AJ571" s="95"/>
      <c r="AK571" s="95"/>
      <c r="AL571" s="95"/>
      <c r="AM571" s="95"/>
      <c r="AN571" s="95"/>
      <c r="AO571" s="95"/>
      <c r="AP571" s="95"/>
      <c r="AQ571" s="95"/>
      <c r="AR571" s="95"/>
      <c r="AS571" s="95"/>
      <c r="AT571" s="95"/>
      <c r="AU571" s="95"/>
      <c r="AV571" s="95"/>
      <c r="AW571" s="95"/>
      <c r="AX571" s="95"/>
      <c r="AY571" s="95"/>
      <c r="AZ571" s="95"/>
      <c r="BA571" s="95"/>
      <c r="BB571" s="95"/>
      <c r="BC571" s="95"/>
      <c r="BD571" s="95"/>
      <c r="BE571" s="95"/>
      <c r="BF571" s="95"/>
      <c r="BG571" s="95"/>
      <c r="BH571" s="95"/>
      <c r="BI571" s="95"/>
      <c r="BJ571" s="95"/>
      <c r="BK571" s="95"/>
      <c r="BL571" s="95"/>
      <c r="BM571" s="95"/>
      <c r="BN571" s="95"/>
      <c r="BO571" s="95"/>
    </row>
    <row r="572" spans="1:67" ht="25.5" hidden="1" x14ac:dyDescent="0.2">
      <c r="A572" s="50"/>
      <c r="B572" s="49" t="s">
        <v>1393</v>
      </c>
      <c r="C572" s="47" t="s">
        <v>1394</v>
      </c>
      <c r="D572" s="50"/>
      <c r="E572" s="50"/>
      <c r="F572" s="50"/>
      <c r="G572" s="50"/>
      <c r="H572" s="50"/>
      <c r="I572" s="50"/>
      <c r="J572" s="90">
        <f t="shared" si="106"/>
        <v>0</v>
      </c>
      <c r="K572" s="50"/>
      <c r="L572" s="51"/>
      <c r="N572" s="95"/>
      <c r="O572" s="95"/>
      <c r="P572" s="95"/>
      <c r="Q572" s="112" t="str">
        <f t="shared" si="112"/>
        <v/>
      </c>
      <c r="R572" s="112" t="str">
        <f t="shared" si="107"/>
        <v/>
      </c>
      <c r="S572" s="112" t="str">
        <f t="shared" si="108"/>
        <v/>
      </c>
      <c r="T572" s="95"/>
      <c r="U572" s="95"/>
      <c r="V572" s="95"/>
      <c r="W572" s="95"/>
      <c r="X572" s="95"/>
      <c r="Y572" s="95"/>
      <c r="Z572" s="95"/>
      <c r="AA572" s="95"/>
      <c r="AB572" s="95"/>
      <c r="AC572" s="95"/>
      <c r="AD572" s="95"/>
      <c r="AE572" s="95"/>
      <c r="AF572" s="95"/>
      <c r="AG572" s="95"/>
      <c r="AH572" s="95"/>
      <c r="AI572" s="95"/>
      <c r="AJ572" s="95"/>
      <c r="AK572" s="95"/>
      <c r="AL572" s="95"/>
      <c r="AM572" s="95"/>
      <c r="AN572" s="95"/>
      <c r="AO572" s="95"/>
      <c r="AP572" s="95"/>
      <c r="AQ572" s="95"/>
      <c r="AR572" s="95"/>
      <c r="AS572" s="95"/>
      <c r="AT572" s="95"/>
      <c r="AU572" s="95"/>
      <c r="AV572" s="95"/>
      <c r="AW572" s="95"/>
      <c r="AX572" s="95"/>
      <c r="AY572" s="95"/>
      <c r="AZ572" s="95"/>
      <c r="BA572" s="95"/>
      <c r="BB572" s="95"/>
      <c r="BC572" s="95"/>
      <c r="BD572" s="95"/>
      <c r="BE572" s="95"/>
      <c r="BF572" s="95"/>
      <c r="BG572" s="95"/>
      <c r="BH572" s="95"/>
      <c r="BI572" s="95"/>
      <c r="BJ572" s="95"/>
      <c r="BK572" s="95"/>
      <c r="BL572" s="95"/>
      <c r="BM572" s="95"/>
      <c r="BN572" s="95"/>
      <c r="BO572" s="95"/>
    </row>
    <row r="573" spans="1:67" ht="25.5" hidden="1" x14ac:dyDescent="0.2">
      <c r="A573" s="52" t="s">
        <v>1395</v>
      </c>
      <c r="B573" s="53" t="s">
        <v>1396</v>
      </c>
      <c r="C573" s="59" t="s">
        <v>1392</v>
      </c>
      <c r="D573" s="55">
        <v>240</v>
      </c>
      <c r="E573" s="56">
        <v>13</v>
      </c>
      <c r="F573" s="57">
        <v>3.8</v>
      </c>
      <c r="G573" s="55">
        <v>4</v>
      </c>
      <c r="H573" s="55">
        <v>10</v>
      </c>
      <c r="I573" s="52" t="s">
        <v>291</v>
      </c>
      <c r="J573" s="90">
        <f t="shared" si="106"/>
        <v>17692.5</v>
      </c>
      <c r="K573" s="60" t="s">
        <v>115</v>
      </c>
      <c r="L573" s="58">
        <v>18800</v>
      </c>
      <c r="N573" s="97">
        <f t="shared" ref="N573:N574" si="117">H573</f>
        <v>10</v>
      </c>
      <c r="O573" s="95"/>
      <c r="P573" s="95"/>
      <c r="Q573" s="112">
        <f t="shared" si="112"/>
        <v>10183.333333333334</v>
      </c>
      <c r="R573" s="112">
        <f t="shared" si="107"/>
        <v>2976.6666666666665</v>
      </c>
      <c r="S573" s="112">
        <f t="shared" si="108"/>
        <v>3133.3333333333335</v>
      </c>
      <c r="T573" s="95">
        <v>1</v>
      </c>
      <c r="U573" s="95"/>
      <c r="V573" s="95"/>
      <c r="W573" s="95"/>
      <c r="X573" s="95"/>
      <c r="Y573" s="95"/>
      <c r="Z573" s="95"/>
      <c r="AA573" s="95"/>
      <c r="AB573" s="95"/>
      <c r="AC573" s="95"/>
      <c r="AD573" s="95"/>
      <c r="AE573" s="95"/>
      <c r="AF573" s="95"/>
      <c r="AG573" s="95"/>
      <c r="AH573" s="95"/>
      <c r="AI573" s="95"/>
      <c r="AJ573" s="95"/>
      <c r="AK573" s="95"/>
      <c r="AL573" s="95"/>
      <c r="AM573" s="95"/>
      <c r="AN573" s="95"/>
      <c r="AO573" s="95"/>
      <c r="AP573" s="95"/>
      <c r="AQ573" s="95"/>
      <c r="AR573" s="95"/>
      <c r="AS573" s="95"/>
      <c r="AT573" s="95"/>
      <c r="AU573" s="95"/>
      <c r="AV573" s="95"/>
      <c r="AW573" s="95"/>
      <c r="AX573" s="95"/>
      <c r="AY573" s="95"/>
      <c r="AZ573" s="95"/>
      <c r="BA573" s="95"/>
      <c r="BB573" s="95"/>
      <c r="BC573" s="95"/>
      <c r="BD573" s="95"/>
      <c r="BE573" s="95"/>
      <c r="BF573" s="95"/>
      <c r="BG573" s="95"/>
      <c r="BH573" s="95"/>
      <c r="BI573" s="95"/>
      <c r="BJ573" s="95"/>
      <c r="BK573" s="95"/>
      <c r="BL573" s="95"/>
      <c r="BM573" s="95"/>
      <c r="BN573" s="95"/>
      <c r="BO573" s="95"/>
    </row>
    <row r="574" spans="1:67" ht="25.5" hidden="1" x14ac:dyDescent="0.2">
      <c r="A574" s="52" t="s">
        <v>1397</v>
      </c>
      <c r="B574" s="53" t="s">
        <v>1398</v>
      </c>
      <c r="C574" s="59" t="s">
        <v>1364</v>
      </c>
      <c r="D574" s="55">
        <v>240</v>
      </c>
      <c r="E574" s="56">
        <v>13</v>
      </c>
      <c r="F574" s="57">
        <v>3.9</v>
      </c>
      <c r="G574" s="55">
        <v>4</v>
      </c>
      <c r="H574" s="55">
        <v>27</v>
      </c>
      <c r="I574" s="52" t="s">
        <v>291</v>
      </c>
      <c r="J574" s="90">
        <f t="shared" si="106"/>
        <v>47769.75</v>
      </c>
      <c r="K574" s="60" t="s">
        <v>115</v>
      </c>
      <c r="L574" s="58">
        <v>156600</v>
      </c>
      <c r="N574" s="97">
        <f t="shared" si="117"/>
        <v>27</v>
      </c>
      <c r="O574" s="95"/>
      <c r="P574" s="95"/>
      <c r="Q574" s="112">
        <f t="shared" si="112"/>
        <v>76342.5</v>
      </c>
      <c r="R574" s="112">
        <f t="shared" si="107"/>
        <v>25447.5</v>
      </c>
      <c r="S574" s="112">
        <f t="shared" si="108"/>
        <v>26100</v>
      </c>
      <c r="T574" s="95">
        <v>1</v>
      </c>
      <c r="U574" s="95"/>
      <c r="V574" s="95"/>
      <c r="W574" s="95"/>
      <c r="X574" s="95"/>
      <c r="Y574" s="95"/>
      <c r="Z574" s="95"/>
      <c r="AA574" s="95"/>
      <c r="AB574" s="95"/>
      <c r="AC574" s="95"/>
      <c r="AD574" s="95"/>
      <c r="AE574" s="95"/>
      <c r="AF574" s="95"/>
      <c r="AG574" s="95"/>
      <c r="AH574" s="95"/>
      <c r="AI574" s="95"/>
      <c r="AJ574" s="95"/>
      <c r="AK574" s="95"/>
      <c r="AL574" s="95"/>
      <c r="AM574" s="95"/>
      <c r="AN574" s="95"/>
      <c r="AO574" s="95"/>
      <c r="AP574" s="95"/>
      <c r="AQ574" s="95"/>
      <c r="AR574" s="95"/>
      <c r="AS574" s="95"/>
      <c r="AT574" s="95"/>
      <c r="AU574" s="95"/>
      <c r="AV574" s="95"/>
      <c r="AW574" s="95"/>
      <c r="AX574" s="95"/>
      <c r="AY574" s="95"/>
      <c r="AZ574" s="95"/>
      <c r="BA574" s="95"/>
      <c r="BB574" s="95"/>
      <c r="BC574" s="95"/>
      <c r="BD574" s="95"/>
      <c r="BE574" s="95"/>
      <c r="BF574" s="95"/>
      <c r="BG574" s="95"/>
      <c r="BH574" s="95"/>
      <c r="BI574" s="95"/>
      <c r="BJ574" s="95"/>
      <c r="BK574" s="95"/>
      <c r="BL574" s="95"/>
      <c r="BM574" s="95"/>
      <c r="BN574" s="95"/>
      <c r="BO574" s="95"/>
    </row>
    <row r="575" spans="1:67" ht="25.5" hidden="1" x14ac:dyDescent="0.2">
      <c r="A575" s="50"/>
      <c r="B575" s="49" t="s">
        <v>1399</v>
      </c>
      <c r="C575" s="47" t="s">
        <v>1400</v>
      </c>
      <c r="D575" s="50"/>
      <c r="E575" s="50"/>
      <c r="F575" s="50"/>
      <c r="G575" s="50"/>
      <c r="H575" s="50"/>
      <c r="I575" s="50"/>
      <c r="J575" s="90">
        <f t="shared" si="106"/>
        <v>0</v>
      </c>
      <c r="K575" s="50"/>
      <c r="L575" s="51"/>
      <c r="N575" s="95"/>
      <c r="O575" s="95"/>
      <c r="P575" s="95"/>
      <c r="Q575" s="112" t="str">
        <f t="shared" si="112"/>
        <v/>
      </c>
      <c r="R575" s="112" t="str">
        <f t="shared" si="107"/>
        <v/>
      </c>
      <c r="S575" s="112" t="str">
        <f t="shared" si="108"/>
        <v/>
      </c>
      <c r="T575" s="95"/>
      <c r="U575" s="95"/>
      <c r="V575" s="95"/>
      <c r="W575" s="95"/>
      <c r="X575" s="95"/>
      <c r="Y575" s="95"/>
      <c r="Z575" s="95"/>
      <c r="AA575" s="95"/>
      <c r="AB575" s="95"/>
      <c r="AC575" s="95"/>
      <c r="AD575" s="95"/>
      <c r="AE575" s="95"/>
      <c r="AF575" s="95"/>
      <c r="AG575" s="95"/>
      <c r="AH575" s="95"/>
      <c r="AI575" s="95"/>
      <c r="AJ575" s="95"/>
      <c r="AK575" s="95"/>
      <c r="AL575" s="95"/>
      <c r="AM575" s="95"/>
      <c r="AN575" s="95"/>
      <c r="AO575" s="95"/>
      <c r="AP575" s="95"/>
      <c r="AQ575" s="95"/>
      <c r="AR575" s="95"/>
      <c r="AS575" s="95"/>
      <c r="AT575" s="95"/>
      <c r="AU575" s="95"/>
      <c r="AV575" s="95"/>
      <c r="AW575" s="95"/>
      <c r="AX575" s="95"/>
      <c r="AY575" s="95"/>
      <c r="AZ575" s="95"/>
      <c r="BA575" s="95"/>
      <c r="BB575" s="95"/>
      <c r="BC575" s="95"/>
      <c r="BD575" s="95"/>
      <c r="BE575" s="95"/>
      <c r="BF575" s="95"/>
      <c r="BG575" s="95"/>
      <c r="BH575" s="95"/>
      <c r="BI575" s="95"/>
      <c r="BJ575" s="95"/>
      <c r="BK575" s="95"/>
      <c r="BL575" s="95"/>
      <c r="BM575" s="95"/>
      <c r="BN575" s="95"/>
      <c r="BO575" s="95"/>
    </row>
    <row r="576" spans="1:67" ht="25.5" hidden="1" x14ac:dyDescent="0.2">
      <c r="A576" s="52" t="s">
        <v>1401</v>
      </c>
      <c r="B576" s="53" t="s">
        <v>1402</v>
      </c>
      <c r="C576" s="59" t="s">
        <v>1205</v>
      </c>
      <c r="D576" s="55">
        <v>240</v>
      </c>
      <c r="E576" s="56">
        <v>14</v>
      </c>
      <c r="F576" s="57">
        <v>4.0999999999999996</v>
      </c>
      <c r="G576" s="55">
        <v>4</v>
      </c>
      <c r="H576" s="55">
        <v>5</v>
      </c>
      <c r="I576" s="52" t="s">
        <v>291</v>
      </c>
      <c r="J576" s="90">
        <f t="shared" si="106"/>
        <v>8846.25</v>
      </c>
      <c r="K576" s="60" t="s">
        <v>115</v>
      </c>
      <c r="L576" s="58">
        <v>41700</v>
      </c>
      <c r="N576" s="97">
        <f>H576</f>
        <v>5</v>
      </c>
      <c r="O576" s="95"/>
      <c r="P576" s="95"/>
      <c r="Q576" s="112">
        <f t="shared" si="112"/>
        <v>21892.500000000004</v>
      </c>
      <c r="R576" s="112">
        <f t="shared" si="107"/>
        <v>7123.7499999999991</v>
      </c>
      <c r="S576" s="112">
        <f t="shared" si="108"/>
        <v>6950</v>
      </c>
      <c r="T576" s="95">
        <v>1</v>
      </c>
      <c r="U576" s="95"/>
      <c r="V576" s="95"/>
      <c r="W576" s="95"/>
      <c r="X576" s="95"/>
      <c r="Y576" s="95"/>
      <c r="Z576" s="95"/>
      <c r="AA576" s="95"/>
      <c r="AB576" s="95"/>
      <c r="AC576" s="95"/>
      <c r="AD576" s="95"/>
      <c r="AE576" s="95"/>
      <c r="AF576" s="95"/>
      <c r="AG576" s="95"/>
      <c r="AH576" s="95"/>
      <c r="AI576" s="95"/>
      <c r="AJ576" s="95"/>
      <c r="AK576" s="95"/>
      <c r="AL576" s="95"/>
      <c r="AM576" s="95"/>
      <c r="AN576" s="95"/>
      <c r="AO576" s="95"/>
      <c r="AP576" s="95"/>
      <c r="AQ576" s="95"/>
      <c r="AR576" s="95"/>
      <c r="AS576" s="95"/>
      <c r="AT576" s="95"/>
      <c r="AU576" s="95"/>
      <c r="AV576" s="95"/>
      <c r="AW576" s="95"/>
      <c r="AX576" s="95"/>
      <c r="AY576" s="95"/>
      <c r="AZ576" s="95"/>
      <c r="BA576" s="95"/>
      <c r="BB576" s="95"/>
      <c r="BC576" s="95"/>
      <c r="BD576" s="95"/>
      <c r="BE576" s="95"/>
      <c r="BF576" s="95"/>
      <c r="BG576" s="95"/>
      <c r="BH576" s="95"/>
      <c r="BI576" s="95"/>
      <c r="BJ576" s="95"/>
      <c r="BK576" s="95"/>
      <c r="BL576" s="95"/>
      <c r="BM576" s="95"/>
      <c r="BN576" s="95"/>
      <c r="BO576" s="95"/>
    </row>
    <row r="577" spans="1:67" ht="25.5" hidden="1" x14ac:dyDescent="0.2">
      <c r="A577" s="50"/>
      <c r="B577" s="49" t="s">
        <v>1403</v>
      </c>
      <c r="C577" s="47" t="s">
        <v>1404</v>
      </c>
      <c r="D577" s="50"/>
      <c r="E577" s="50"/>
      <c r="F577" s="50"/>
      <c r="G577" s="50"/>
      <c r="H577" s="50"/>
      <c r="I577" s="50"/>
      <c r="J577" s="90">
        <f t="shared" si="106"/>
        <v>0</v>
      </c>
      <c r="K577" s="50"/>
      <c r="L577" s="51"/>
      <c r="N577" s="95"/>
      <c r="O577" s="95"/>
      <c r="P577" s="95"/>
      <c r="Q577" s="112" t="str">
        <f t="shared" si="112"/>
        <v/>
      </c>
      <c r="R577" s="112" t="str">
        <f t="shared" si="107"/>
        <v/>
      </c>
      <c r="S577" s="112" t="str">
        <f t="shared" si="108"/>
        <v/>
      </c>
      <c r="T577" s="95"/>
      <c r="U577" s="95"/>
      <c r="V577" s="95"/>
      <c r="W577" s="95"/>
      <c r="X577" s="95"/>
      <c r="Y577" s="95"/>
      <c r="Z577" s="95"/>
      <c r="AA577" s="95"/>
      <c r="AB577" s="95"/>
      <c r="AC577" s="95"/>
      <c r="AD577" s="95"/>
      <c r="AE577" s="95"/>
      <c r="AF577" s="95"/>
      <c r="AG577" s="95"/>
      <c r="AH577" s="95"/>
      <c r="AI577" s="95"/>
      <c r="AJ577" s="95"/>
      <c r="AK577" s="95"/>
      <c r="AL577" s="95"/>
      <c r="AM577" s="95"/>
      <c r="AN577" s="95"/>
      <c r="AO577" s="95"/>
      <c r="AP577" s="95"/>
      <c r="AQ577" s="95"/>
      <c r="AR577" s="95"/>
      <c r="AS577" s="95"/>
      <c r="AT577" s="95"/>
      <c r="AU577" s="95"/>
      <c r="AV577" s="95"/>
      <c r="AW577" s="95"/>
      <c r="AX577" s="95"/>
      <c r="AY577" s="95"/>
      <c r="AZ577" s="95"/>
      <c r="BA577" s="95"/>
      <c r="BB577" s="95"/>
      <c r="BC577" s="95"/>
      <c r="BD577" s="95"/>
      <c r="BE577" s="95"/>
      <c r="BF577" s="95"/>
      <c r="BG577" s="95"/>
      <c r="BH577" s="95"/>
      <c r="BI577" s="95"/>
      <c r="BJ577" s="95"/>
      <c r="BK577" s="95"/>
      <c r="BL577" s="95"/>
      <c r="BM577" s="95"/>
      <c r="BN577" s="95"/>
      <c r="BO577" s="95"/>
    </row>
    <row r="578" spans="1:67" ht="25.5" hidden="1" x14ac:dyDescent="0.2">
      <c r="A578" s="52" t="s">
        <v>1405</v>
      </c>
      <c r="B578" s="53" t="s">
        <v>1406</v>
      </c>
      <c r="C578" s="59" t="s">
        <v>1392</v>
      </c>
      <c r="D578" s="55">
        <v>240</v>
      </c>
      <c r="E578" s="56">
        <v>14</v>
      </c>
      <c r="F578" s="57">
        <v>4.0999999999999996</v>
      </c>
      <c r="G578" s="55">
        <v>4</v>
      </c>
      <c r="H578" s="55">
        <v>9</v>
      </c>
      <c r="I578" s="52" t="s">
        <v>291</v>
      </c>
      <c r="J578" s="90">
        <f t="shared" si="106"/>
        <v>15923.25</v>
      </c>
      <c r="K578" s="60" t="s">
        <v>115</v>
      </c>
      <c r="L578" s="58">
        <v>18200</v>
      </c>
      <c r="N578" s="97">
        <f>H578</f>
        <v>9</v>
      </c>
      <c r="O578" s="95"/>
      <c r="P578" s="95"/>
      <c r="Q578" s="112">
        <f t="shared" si="112"/>
        <v>10616.666666666668</v>
      </c>
      <c r="R578" s="112">
        <f t="shared" si="107"/>
        <v>3109.1666666666661</v>
      </c>
      <c r="S578" s="112">
        <f t="shared" si="108"/>
        <v>3033.3333333333335</v>
      </c>
      <c r="T578" s="95">
        <v>1</v>
      </c>
      <c r="U578" s="95"/>
      <c r="V578" s="95"/>
      <c r="W578" s="95"/>
      <c r="X578" s="95"/>
      <c r="Y578" s="95"/>
      <c r="Z578" s="95"/>
      <c r="AA578" s="95"/>
      <c r="AB578" s="95"/>
      <c r="AC578" s="95"/>
      <c r="AD578" s="95"/>
      <c r="AE578" s="95"/>
      <c r="AF578" s="95"/>
      <c r="AG578" s="95"/>
      <c r="AH578" s="95"/>
      <c r="AI578" s="95"/>
      <c r="AJ578" s="95"/>
      <c r="AK578" s="95"/>
      <c r="AL578" s="95"/>
      <c r="AM578" s="95"/>
      <c r="AN578" s="95"/>
      <c r="AO578" s="95"/>
      <c r="AP578" s="95"/>
      <c r="AQ578" s="95"/>
      <c r="AR578" s="95"/>
      <c r="AS578" s="95"/>
      <c r="AT578" s="95"/>
      <c r="AU578" s="95"/>
      <c r="AV578" s="95"/>
      <c r="AW578" s="95"/>
      <c r="AX578" s="95"/>
      <c r="AY578" s="95"/>
      <c r="AZ578" s="95"/>
      <c r="BA578" s="95"/>
      <c r="BB578" s="95"/>
      <c r="BC578" s="95"/>
      <c r="BD578" s="95"/>
      <c r="BE578" s="95"/>
      <c r="BF578" s="95"/>
      <c r="BG578" s="95"/>
      <c r="BH578" s="95"/>
      <c r="BI578" s="95"/>
      <c r="BJ578" s="95"/>
      <c r="BK578" s="95"/>
      <c r="BL578" s="95"/>
      <c r="BM578" s="95"/>
      <c r="BN578" s="95"/>
      <c r="BO578" s="95"/>
    </row>
    <row r="579" spans="1:67" ht="25.5" hidden="1" x14ac:dyDescent="0.2">
      <c r="A579" s="50"/>
      <c r="B579" s="49" t="s">
        <v>1407</v>
      </c>
      <c r="C579" s="47" t="s">
        <v>1408</v>
      </c>
      <c r="D579" s="50"/>
      <c r="E579" s="50"/>
      <c r="F579" s="50"/>
      <c r="G579" s="50"/>
      <c r="H579" s="50"/>
      <c r="I579" s="50"/>
      <c r="J579" s="90">
        <f t="shared" si="106"/>
        <v>0</v>
      </c>
      <c r="K579" s="50"/>
      <c r="L579" s="51"/>
      <c r="N579" s="95"/>
      <c r="O579" s="95"/>
      <c r="P579" s="95"/>
      <c r="Q579" s="112" t="str">
        <f t="shared" si="112"/>
        <v/>
      </c>
      <c r="R579" s="112" t="str">
        <f t="shared" si="107"/>
        <v/>
      </c>
      <c r="S579" s="112" t="str">
        <f t="shared" si="108"/>
        <v/>
      </c>
      <c r="T579" s="95"/>
      <c r="U579" s="95"/>
      <c r="V579" s="95"/>
      <c r="W579" s="95"/>
      <c r="X579" s="95"/>
      <c r="Y579" s="95"/>
      <c r="Z579" s="95"/>
      <c r="AA579" s="95"/>
      <c r="AB579" s="95"/>
      <c r="AC579" s="95"/>
      <c r="AD579" s="95"/>
      <c r="AE579" s="95"/>
      <c r="AF579" s="95"/>
      <c r="AG579" s="95"/>
      <c r="AH579" s="95"/>
      <c r="AI579" s="95"/>
      <c r="AJ579" s="95"/>
      <c r="AK579" s="95"/>
      <c r="AL579" s="95"/>
      <c r="AM579" s="95"/>
      <c r="AN579" s="95"/>
      <c r="AO579" s="95"/>
      <c r="AP579" s="95"/>
      <c r="AQ579" s="95"/>
      <c r="AR579" s="95"/>
      <c r="AS579" s="95"/>
      <c r="AT579" s="95"/>
      <c r="AU579" s="95"/>
      <c r="AV579" s="95"/>
      <c r="AW579" s="95"/>
      <c r="AX579" s="95"/>
      <c r="AY579" s="95"/>
      <c r="AZ579" s="95"/>
      <c r="BA579" s="95"/>
      <c r="BB579" s="95"/>
      <c r="BC579" s="95"/>
      <c r="BD579" s="95"/>
      <c r="BE579" s="95"/>
      <c r="BF579" s="95"/>
      <c r="BG579" s="95"/>
      <c r="BH579" s="95"/>
      <c r="BI579" s="95"/>
      <c r="BJ579" s="95"/>
      <c r="BK579" s="95"/>
      <c r="BL579" s="95"/>
      <c r="BM579" s="95"/>
      <c r="BN579" s="95"/>
      <c r="BO579" s="95"/>
    </row>
    <row r="580" spans="1:67" ht="25.5" hidden="1" x14ac:dyDescent="0.2">
      <c r="A580" s="52" t="s">
        <v>1409</v>
      </c>
      <c r="B580" s="53" t="s">
        <v>1410</v>
      </c>
      <c r="C580" s="59" t="s">
        <v>1411</v>
      </c>
      <c r="D580" s="55">
        <v>190</v>
      </c>
      <c r="E580" s="56">
        <v>20.5</v>
      </c>
      <c r="F580" s="57">
        <v>10.5</v>
      </c>
      <c r="G580" s="55">
        <v>4</v>
      </c>
      <c r="H580" s="55">
        <v>2</v>
      </c>
      <c r="I580" s="52" t="s">
        <v>291</v>
      </c>
      <c r="J580" s="90">
        <f t="shared" si="106"/>
        <v>3538.5</v>
      </c>
      <c r="K580" s="50"/>
      <c r="L580" s="58">
        <v>4600</v>
      </c>
      <c r="N580" s="97">
        <f t="shared" ref="N580:N581" si="118">H580</f>
        <v>2</v>
      </c>
      <c r="O580" s="95"/>
      <c r="P580" s="95"/>
      <c r="Q580" s="112">
        <f t="shared" si="112"/>
        <v>4963.1578947368425</v>
      </c>
      <c r="R580" s="112">
        <f t="shared" si="107"/>
        <v>2542.1052631578946</v>
      </c>
      <c r="S580" s="112">
        <f t="shared" si="108"/>
        <v>968.42105263157896</v>
      </c>
      <c r="T580" s="95"/>
      <c r="U580" s="95"/>
      <c r="V580" s="95"/>
      <c r="W580" s="95"/>
      <c r="X580" s="95"/>
      <c r="Y580" s="95"/>
      <c r="Z580" s="95"/>
      <c r="AA580" s="95"/>
      <c r="AB580" s="95"/>
      <c r="AC580" s="95"/>
      <c r="AD580" s="95"/>
      <c r="AE580" s="95"/>
      <c r="AF580" s="95"/>
      <c r="AG580" s="95"/>
      <c r="AH580" s="95"/>
      <c r="AI580" s="95"/>
      <c r="AJ580" s="95"/>
      <c r="AK580" s="95"/>
      <c r="AL580" s="95"/>
      <c r="AM580" s="95"/>
      <c r="AN580" s="95"/>
      <c r="AO580" s="95"/>
      <c r="AP580" s="95"/>
      <c r="AQ580" s="95"/>
      <c r="AR580" s="95"/>
      <c r="AS580" s="95"/>
      <c r="AT580" s="95"/>
      <c r="AU580" s="95"/>
      <c r="AV580" s="95"/>
      <c r="AW580" s="95"/>
      <c r="AX580" s="95"/>
      <c r="AY580" s="95"/>
      <c r="AZ580" s="95"/>
      <c r="BA580" s="95"/>
      <c r="BB580" s="95"/>
      <c r="BC580" s="95"/>
      <c r="BD580" s="95"/>
      <c r="BE580" s="95"/>
      <c r="BF580" s="95"/>
      <c r="BG580" s="95"/>
      <c r="BH580" s="95"/>
      <c r="BI580" s="95"/>
      <c r="BJ580" s="95"/>
      <c r="BK580" s="95"/>
      <c r="BL580" s="95"/>
      <c r="BM580" s="95"/>
      <c r="BN580" s="95"/>
      <c r="BO580" s="95"/>
    </row>
    <row r="581" spans="1:67" ht="25.5" hidden="1" x14ac:dyDescent="0.2">
      <c r="A581" s="52" t="s">
        <v>1412</v>
      </c>
      <c r="B581" s="49" t="s">
        <v>1413</v>
      </c>
      <c r="C581" s="47" t="s">
        <v>1414</v>
      </c>
      <c r="D581" s="55">
        <v>230</v>
      </c>
      <c r="E581" s="56">
        <v>13</v>
      </c>
      <c r="F581" s="57">
        <v>3.8</v>
      </c>
      <c r="G581" s="55">
        <v>4</v>
      </c>
      <c r="H581" s="55">
        <v>13</v>
      </c>
      <c r="I581" s="52" t="s">
        <v>291</v>
      </c>
      <c r="J581" s="90">
        <f t="shared" si="106"/>
        <v>23000.25</v>
      </c>
      <c r="K581" s="60" t="s">
        <v>115</v>
      </c>
      <c r="L581" s="58">
        <v>68900</v>
      </c>
      <c r="N581" s="97">
        <f t="shared" si="118"/>
        <v>13</v>
      </c>
      <c r="O581" s="95"/>
      <c r="P581" s="95"/>
      <c r="Q581" s="112">
        <f t="shared" si="112"/>
        <v>35049.130434782608</v>
      </c>
      <c r="R581" s="112">
        <f t="shared" si="107"/>
        <v>11383.478260869566</v>
      </c>
      <c r="S581" s="112">
        <f t="shared" si="108"/>
        <v>11982.608695652174</v>
      </c>
      <c r="T581" s="95">
        <v>1</v>
      </c>
      <c r="U581" s="95"/>
      <c r="V581" s="95"/>
      <c r="W581" s="95"/>
      <c r="X581" s="95"/>
      <c r="Y581" s="95"/>
      <c r="Z581" s="95"/>
      <c r="AA581" s="95"/>
      <c r="AB581" s="95"/>
      <c r="AC581" s="95"/>
      <c r="AD581" s="95"/>
      <c r="AE581" s="95"/>
      <c r="AF581" s="95"/>
      <c r="AG581" s="95"/>
      <c r="AH581" s="95"/>
      <c r="AI581" s="95"/>
      <c r="AJ581" s="95"/>
      <c r="AK581" s="95"/>
      <c r="AL581" s="95"/>
      <c r="AM581" s="95"/>
      <c r="AN581" s="95"/>
      <c r="AO581" s="95"/>
      <c r="AP581" s="95"/>
      <c r="AQ581" s="95"/>
      <c r="AR581" s="95"/>
      <c r="AS581" s="95"/>
      <c r="AT581" s="95"/>
      <c r="AU581" s="95"/>
      <c r="AV581" s="95"/>
      <c r="AW581" s="95"/>
      <c r="AX581" s="95"/>
      <c r="AY581" s="95"/>
      <c r="AZ581" s="95"/>
      <c r="BA581" s="95"/>
      <c r="BB581" s="95"/>
      <c r="BC581" s="95"/>
      <c r="BD581" s="95"/>
      <c r="BE581" s="95"/>
      <c r="BF581" s="95"/>
      <c r="BG581" s="95"/>
      <c r="BH581" s="95"/>
      <c r="BI581" s="95"/>
      <c r="BJ581" s="95"/>
      <c r="BK581" s="95"/>
      <c r="BL581" s="95"/>
      <c r="BM581" s="95"/>
      <c r="BN581" s="95"/>
      <c r="BO581" s="95"/>
    </row>
    <row r="582" spans="1:67" ht="25.5" hidden="1" x14ac:dyDescent="0.2">
      <c r="A582" s="50"/>
      <c r="B582" s="49" t="s">
        <v>1415</v>
      </c>
      <c r="C582" s="47" t="s">
        <v>1416</v>
      </c>
      <c r="D582" s="50"/>
      <c r="E582" s="50"/>
      <c r="F582" s="50"/>
      <c r="G582" s="50"/>
      <c r="H582" s="50"/>
      <c r="I582" s="50"/>
      <c r="J582" s="90">
        <f t="shared" si="106"/>
        <v>0</v>
      </c>
      <c r="K582" s="50"/>
      <c r="L582" s="51"/>
      <c r="N582" s="95"/>
      <c r="O582" s="95"/>
      <c r="P582" s="95"/>
      <c r="Q582" s="112" t="str">
        <f t="shared" si="112"/>
        <v/>
      </c>
      <c r="R582" s="112" t="str">
        <f t="shared" si="107"/>
        <v/>
      </c>
      <c r="S582" s="112" t="str">
        <f t="shared" si="108"/>
        <v/>
      </c>
      <c r="T582" s="95"/>
      <c r="U582" s="95"/>
      <c r="V582" s="95"/>
      <c r="W582" s="95"/>
      <c r="X582" s="95"/>
      <c r="Y582" s="95"/>
      <c r="Z582" s="95"/>
      <c r="AA582" s="95"/>
      <c r="AB582" s="95"/>
      <c r="AC582" s="95"/>
      <c r="AD582" s="95"/>
      <c r="AE582" s="95"/>
      <c r="AF582" s="95"/>
      <c r="AG582" s="95"/>
      <c r="AH582" s="95"/>
      <c r="AI582" s="95"/>
      <c r="AJ582" s="95"/>
      <c r="AK582" s="95"/>
      <c r="AL582" s="95"/>
      <c r="AM582" s="95"/>
      <c r="AN582" s="95"/>
      <c r="AO582" s="95"/>
      <c r="AP582" s="95"/>
      <c r="AQ582" s="95"/>
      <c r="AR582" s="95"/>
      <c r="AS582" s="95"/>
      <c r="AT582" s="95"/>
      <c r="AU582" s="95"/>
      <c r="AV582" s="95"/>
      <c r="AW582" s="95"/>
      <c r="AX582" s="95"/>
      <c r="AY582" s="95"/>
      <c r="AZ582" s="95"/>
      <c r="BA582" s="95"/>
      <c r="BB582" s="95"/>
      <c r="BC582" s="95"/>
      <c r="BD582" s="95"/>
      <c r="BE582" s="95"/>
      <c r="BF582" s="95"/>
      <c r="BG582" s="95"/>
      <c r="BH582" s="95"/>
      <c r="BI582" s="95"/>
      <c r="BJ582" s="95"/>
      <c r="BK582" s="95"/>
      <c r="BL582" s="95"/>
      <c r="BM582" s="95"/>
      <c r="BN582" s="95"/>
      <c r="BO582" s="95"/>
    </row>
    <row r="583" spans="1:67" ht="25.5" hidden="1" x14ac:dyDescent="0.2">
      <c r="A583" s="52" t="s">
        <v>1417</v>
      </c>
      <c r="B583" s="53" t="s">
        <v>1418</v>
      </c>
      <c r="C583" s="54" t="s">
        <v>2538</v>
      </c>
      <c r="D583" s="55">
        <v>120</v>
      </c>
      <c r="E583" s="56">
        <v>30</v>
      </c>
      <c r="F583" s="57">
        <v>6.6</v>
      </c>
      <c r="G583" s="55">
        <v>5</v>
      </c>
      <c r="H583" s="50"/>
      <c r="I583" s="50"/>
      <c r="J583" s="90">
        <f t="shared" si="106"/>
        <v>0</v>
      </c>
      <c r="K583" s="50"/>
      <c r="L583" s="58">
        <v>5400</v>
      </c>
      <c r="N583" s="95"/>
      <c r="O583" s="95"/>
      <c r="P583" s="95"/>
      <c r="Q583" s="112">
        <f t="shared" si="112"/>
        <v>13500</v>
      </c>
      <c r="R583" s="112">
        <f t="shared" si="107"/>
        <v>2970</v>
      </c>
      <c r="S583" s="112">
        <f t="shared" si="108"/>
        <v>2250</v>
      </c>
      <c r="T583" s="95"/>
      <c r="U583" s="95"/>
      <c r="V583" s="95"/>
      <c r="W583" s="95"/>
      <c r="X583" s="95"/>
      <c r="Y583" s="95"/>
      <c r="Z583" s="95"/>
      <c r="AA583" s="95"/>
      <c r="AB583" s="95"/>
      <c r="AC583" s="95"/>
      <c r="AD583" s="95"/>
      <c r="AE583" s="95"/>
      <c r="AF583" s="95"/>
      <c r="AG583" s="95"/>
      <c r="AH583" s="95"/>
      <c r="AI583" s="95"/>
      <c r="AJ583" s="95"/>
      <c r="AK583" s="95"/>
      <c r="AL583" s="95"/>
      <c r="AM583" s="95"/>
      <c r="AN583" s="95"/>
      <c r="AO583" s="95"/>
      <c r="AP583" s="95"/>
      <c r="AQ583" s="95"/>
      <c r="AR583" s="95"/>
      <c r="AS583" s="95"/>
      <c r="AT583" s="95"/>
      <c r="AU583" s="95"/>
      <c r="AV583" s="95"/>
      <c r="AW583" s="95"/>
      <c r="AX583" s="95"/>
      <c r="AY583" s="95"/>
      <c r="AZ583" s="95"/>
      <c r="BA583" s="95"/>
      <c r="BB583" s="95"/>
      <c r="BC583" s="95"/>
      <c r="BD583" s="95"/>
      <c r="BE583" s="95"/>
      <c r="BF583" s="95"/>
      <c r="BG583" s="95"/>
      <c r="BH583" s="95"/>
      <c r="BI583" s="95"/>
      <c r="BJ583" s="95"/>
      <c r="BK583" s="95"/>
      <c r="BL583" s="95"/>
      <c r="BM583" s="95"/>
      <c r="BN583" s="95"/>
      <c r="BO583" s="95"/>
    </row>
    <row r="584" spans="1:67" ht="25.5" hidden="1" x14ac:dyDescent="0.2">
      <c r="A584" s="52" t="s">
        <v>1419</v>
      </c>
      <c r="B584" s="53" t="s">
        <v>1420</v>
      </c>
      <c r="C584" s="54" t="s">
        <v>2539</v>
      </c>
      <c r="D584" s="55">
        <v>120</v>
      </c>
      <c r="E584" s="56">
        <v>30</v>
      </c>
      <c r="F584" s="57">
        <v>6.6</v>
      </c>
      <c r="G584" s="55">
        <v>5</v>
      </c>
      <c r="H584" s="50"/>
      <c r="I584" s="50"/>
      <c r="J584" s="90">
        <f t="shared" si="106"/>
        <v>0</v>
      </c>
      <c r="K584" s="50"/>
      <c r="L584" s="58">
        <v>6100</v>
      </c>
      <c r="N584" s="95"/>
      <c r="O584" s="95"/>
      <c r="P584" s="95"/>
      <c r="Q584" s="112">
        <f t="shared" si="112"/>
        <v>15250</v>
      </c>
      <c r="R584" s="112">
        <f t="shared" si="107"/>
        <v>3355</v>
      </c>
      <c r="S584" s="112">
        <f t="shared" si="108"/>
        <v>2541.6666666666665</v>
      </c>
      <c r="T584" s="95"/>
      <c r="U584" s="95"/>
      <c r="V584" s="95"/>
      <c r="W584" s="95"/>
      <c r="X584" s="95"/>
      <c r="Y584" s="95"/>
      <c r="Z584" s="95"/>
      <c r="AA584" s="95"/>
      <c r="AB584" s="95"/>
      <c r="AC584" s="95"/>
      <c r="AD584" s="95"/>
      <c r="AE584" s="95"/>
      <c r="AF584" s="95"/>
      <c r="AG584" s="95"/>
      <c r="AH584" s="95"/>
      <c r="AI584" s="95"/>
      <c r="AJ584" s="95"/>
      <c r="AK584" s="95"/>
      <c r="AL584" s="95"/>
      <c r="AM584" s="95"/>
      <c r="AN584" s="95"/>
      <c r="AO584" s="95"/>
      <c r="AP584" s="95"/>
      <c r="AQ584" s="95"/>
      <c r="AR584" s="95"/>
      <c r="AS584" s="95"/>
      <c r="AT584" s="95"/>
      <c r="AU584" s="95"/>
      <c r="AV584" s="95"/>
      <c r="AW584" s="95"/>
      <c r="AX584" s="95"/>
      <c r="AY584" s="95"/>
      <c r="AZ584" s="95"/>
      <c r="BA584" s="95"/>
      <c r="BB584" s="95"/>
      <c r="BC584" s="95"/>
      <c r="BD584" s="95"/>
      <c r="BE584" s="95"/>
      <c r="BF584" s="95"/>
      <c r="BG584" s="95"/>
      <c r="BH584" s="95"/>
      <c r="BI584" s="95"/>
      <c r="BJ584" s="95"/>
      <c r="BK584" s="95"/>
      <c r="BL584" s="95"/>
      <c r="BM584" s="95"/>
      <c r="BN584" s="95"/>
      <c r="BO584" s="95"/>
    </row>
    <row r="585" spans="1:67" ht="25.5" hidden="1" x14ac:dyDescent="0.2">
      <c r="A585" s="50"/>
      <c r="B585" s="49" t="s">
        <v>1421</v>
      </c>
      <c r="C585" s="47" t="s">
        <v>1422</v>
      </c>
      <c r="D585" s="50"/>
      <c r="E585" s="50"/>
      <c r="F585" s="50"/>
      <c r="G585" s="50"/>
      <c r="H585" s="50"/>
      <c r="I585" s="50"/>
      <c r="J585" s="90">
        <f t="shared" si="106"/>
        <v>0</v>
      </c>
      <c r="K585" s="50"/>
      <c r="L585" s="51"/>
      <c r="N585" s="95"/>
      <c r="O585" s="95"/>
      <c r="P585" s="95"/>
      <c r="Q585" s="112" t="str">
        <f t="shared" si="112"/>
        <v/>
      </c>
      <c r="R585" s="112" t="str">
        <f t="shared" si="107"/>
        <v/>
      </c>
      <c r="S585" s="112" t="str">
        <f t="shared" si="108"/>
        <v/>
      </c>
      <c r="T585" s="95"/>
      <c r="U585" s="95"/>
      <c r="V585" s="95"/>
      <c r="W585" s="95"/>
      <c r="X585" s="95"/>
      <c r="Y585" s="95"/>
      <c r="Z585" s="95"/>
      <c r="AA585" s="95"/>
      <c r="AB585" s="95"/>
      <c r="AC585" s="95"/>
      <c r="AD585" s="95"/>
      <c r="AE585" s="95"/>
      <c r="AF585" s="95"/>
      <c r="AG585" s="95"/>
      <c r="AH585" s="95"/>
      <c r="AI585" s="95"/>
      <c r="AJ585" s="95"/>
      <c r="AK585" s="95"/>
      <c r="AL585" s="95"/>
      <c r="AM585" s="95"/>
      <c r="AN585" s="95"/>
      <c r="AO585" s="95"/>
      <c r="AP585" s="95"/>
      <c r="AQ585" s="95"/>
      <c r="AR585" s="95"/>
      <c r="AS585" s="95"/>
      <c r="AT585" s="95"/>
      <c r="AU585" s="95"/>
      <c r="AV585" s="95"/>
      <c r="AW585" s="95"/>
      <c r="AX585" s="95"/>
      <c r="AY585" s="95"/>
      <c r="AZ585" s="95"/>
      <c r="BA585" s="95"/>
      <c r="BB585" s="95"/>
      <c r="BC585" s="95"/>
      <c r="BD585" s="95"/>
      <c r="BE585" s="95"/>
      <c r="BF585" s="95"/>
      <c r="BG585" s="95"/>
      <c r="BH585" s="95"/>
      <c r="BI585" s="95"/>
      <c r="BJ585" s="95"/>
      <c r="BK585" s="95"/>
      <c r="BL585" s="95"/>
      <c r="BM585" s="95"/>
      <c r="BN585" s="95"/>
      <c r="BO585" s="95"/>
    </row>
    <row r="586" spans="1:67" ht="25.5" hidden="1" x14ac:dyDescent="0.2">
      <c r="A586" s="52" t="s">
        <v>1423</v>
      </c>
      <c r="B586" s="53" t="s">
        <v>1424</v>
      </c>
      <c r="C586" s="59" t="s">
        <v>1425</v>
      </c>
      <c r="D586" s="55">
        <v>230</v>
      </c>
      <c r="E586" s="56">
        <v>14</v>
      </c>
      <c r="F586" s="57">
        <v>4.5</v>
      </c>
      <c r="G586" s="55">
        <v>4</v>
      </c>
      <c r="H586" s="55">
        <v>5</v>
      </c>
      <c r="I586" s="52" t="s">
        <v>291</v>
      </c>
      <c r="J586" s="90">
        <f t="shared" si="106"/>
        <v>8846.25</v>
      </c>
      <c r="K586" s="60" t="s">
        <v>115</v>
      </c>
      <c r="L586" s="58">
        <v>28200</v>
      </c>
      <c r="N586" s="97">
        <f>H586</f>
        <v>5</v>
      </c>
      <c r="O586" s="95"/>
      <c r="P586" s="95"/>
      <c r="Q586" s="112">
        <f t="shared" si="112"/>
        <v>17165.217391304352</v>
      </c>
      <c r="R586" s="112">
        <f t="shared" si="107"/>
        <v>5517.391304347826</v>
      </c>
      <c r="S586" s="112">
        <f t="shared" si="108"/>
        <v>4904.347826086957</v>
      </c>
      <c r="T586" s="95">
        <v>1</v>
      </c>
      <c r="U586" s="95"/>
      <c r="V586" s="95"/>
      <c r="W586" s="95"/>
      <c r="X586" s="95"/>
      <c r="Y586" s="95"/>
      <c r="Z586" s="95"/>
      <c r="AA586" s="95"/>
      <c r="AB586" s="95"/>
      <c r="AC586" s="95"/>
      <c r="AD586" s="95"/>
      <c r="AE586" s="95"/>
      <c r="AF586" s="95"/>
      <c r="AG586" s="95"/>
      <c r="AH586" s="95"/>
      <c r="AI586" s="95"/>
      <c r="AJ586" s="95"/>
      <c r="AK586" s="95"/>
      <c r="AL586" s="95"/>
      <c r="AM586" s="95"/>
      <c r="AN586" s="95"/>
      <c r="AO586" s="95"/>
      <c r="AP586" s="95"/>
      <c r="AQ586" s="95"/>
      <c r="AR586" s="95"/>
      <c r="AS586" s="95"/>
      <c r="AT586" s="95"/>
      <c r="AU586" s="95"/>
      <c r="AV586" s="95"/>
      <c r="AW586" s="95"/>
      <c r="AX586" s="95"/>
      <c r="AY586" s="95"/>
      <c r="AZ586" s="95"/>
      <c r="BA586" s="95"/>
      <c r="BB586" s="95"/>
      <c r="BC586" s="95"/>
      <c r="BD586" s="95"/>
      <c r="BE586" s="95"/>
      <c r="BF586" s="95"/>
      <c r="BG586" s="95"/>
      <c r="BH586" s="95"/>
      <c r="BI586" s="95"/>
      <c r="BJ586" s="95"/>
      <c r="BK586" s="95"/>
      <c r="BL586" s="95"/>
      <c r="BM586" s="95"/>
      <c r="BN586" s="95"/>
      <c r="BO586" s="95"/>
    </row>
    <row r="587" spans="1:67" ht="25.5" hidden="1" x14ac:dyDescent="0.2">
      <c r="A587" s="50"/>
      <c r="B587" s="49" t="s">
        <v>1426</v>
      </c>
      <c r="C587" s="47" t="s">
        <v>1427</v>
      </c>
      <c r="D587" s="50"/>
      <c r="E587" s="50"/>
      <c r="F587" s="50"/>
      <c r="G587" s="50"/>
      <c r="H587" s="50"/>
      <c r="I587" s="50"/>
      <c r="J587" s="90">
        <f t="shared" si="106"/>
        <v>0</v>
      </c>
      <c r="K587" s="50"/>
      <c r="L587" s="51"/>
      <c r="N587" s="95"/>
      <c r="O587" s="95"/>
      <c r="P587" s="95"/>
      <c r="Q587" s="112" t="str">
        <f t="shared" si="112"/>
        <v/>
      </c>
      <c r="R587" s="112" t="str">
        <f t="shared" si="107"/>
        <v/>
      </c>
      <c r="S587" s="112" t="str">
        <f t="shared" si="108"/>
        <v/>
      </c>
      <c r="T587" s="95"/>
      <c r="U587" s="95"/>
      <c r="V587" s="95"/>
      <c r="W587" s="95"/>
      <c r="X587" s="95"/>
      <c r="Y587" s="95"/>
      <c r="Z587" s="95"/>
      <c r="AA587" s="95"/>
      <c r="AB587" s="95"/>
      <c r="AC587" s="95"/>
      <c r="AD587" s="95"/>
      <c r="AE587" s="95"/>
      <c r="AF587" s="95"/>
      <c r="AG587" s="95"/>
      <c r="AH587" s="95"/>
      <c r="AI587" s="95"/>
      <c r="AJ587" s="95"/>
      <c r="AK587" s="95"/>
      <c r="AL587" s="95"/>
      <c r="AM587" s="95"/>
      <c r="AN587" s="95"/>
      <c r="AO587" s="95"/>
      <c r="AP587" s="95"/>
      <c r="AQ587" s="95"/>
      <c r="AR587" s="95"/>
      <c r="AS587" s="95"/>
      <c r="AT587" s="95"/>
      <c r="AU587" s="95"/>
      <c r="AV587" s="95"/>
      <c r="AW587" s="95"/>
      <c r="AX587" s="95"/>
      <c r="AY587" s="95"/>
      <c r="AZ587" s="95"/>
      <c r="BA587" s="95"/>
      <c r="BB587" s="95"/>
      <c r="BC587" s="95"/>
      <c r="BD587" s="95"/>
      <c r="BE587" s="95"/>
      <c r="BF587" s="95"/>
      <c r="BG587" s="95"/>
      <c r="BH587" s="95"/>
      <c r="BI587" s="95"/>
      <c r="BJ587" s="95"/>
      <c r="BK587" s="95"/>
      <c r="BL587" s="95"/>
      <c r="BM587" s="95"/>
      <c r="BN587" s="95"/>
      <c r="BO587" s="95"/>
    </row>
    <row r="588" spans="1:67" ht="25.5" hidden="1" x14ac:dyDescent="0.2">
      <c r="A588" s="52" t="s">
        <v>1428</v>
      </c>
      <c r="B588" s="53" t="s">
        <v>1429</v>
      </c>
      <c r="C588" s="59" t="s">
        <v>1392</v>
      </c>
      <c r="D588" s="55">
        <v>230</v>
      </c>
      <c r="E588" s="56">
        <v>13</v>
      </c>
      <c r="F588" s="57">
        <v>3.9</v>
      </c>
      <c r="G588" s="55">
        <v>4</v>
      </c>
      <c r="H588" s="55">
        <v>10</v>
      </c>
      <c r="I588" s="52" t="s">
        <v>291</v>
      </c>
      <c r="J588" s="90">
        <f t="shared" ref="J588:J651" si="119">IF(SUMPRODUCT($N$6:$P$6,$N$7:$P$7,$N588:$P588),SUMPRODUCT($N$6:$P$6,$N$7:$P$7,$N588:$P588),0)</f>
        <v>17692.5</v>
      </c>
      <c r="K588" s="60" t="s">
        <v>115</v>
      </c>
      <c r="L588" s="58">
        <v>54800</v>
      </c>
      <c r="N588" s="97">
        <f>H588</f>
        <v>10</v>
      </c>
      <c r="O588" s="95"/>
      <c r="P588" s="95"/>
      <c r="Q588" s="112">
        <f t="shared" si="112"/>
        <v>27876.521739130436</v>
      </c>
      <c r="R588" s="112">
        <f t="shared" si="107"/>
        <v>9292.173913043478</v>
      </c>
      <c r="S588" s="112">
        <f t="shared" si="108"/>
        <v>9530.434782608696</v>
      </c>
      <c r="T588" s="95">
        <v>1</v>
      </c>
      <c r="U588" s="95"/>
      <c r="V588" s="95"/>
      <c r="W588" s="95"/>
      <c r="X588" s="95"/>
      <c r="Y588" s="95"/>
      <c r="Z588" s="95"/>
      <c r="AA588" s="95"/>
      <c r="AB588" s="95"/>
      <c r="AC588" s="95"/>
      <c r="AD588" s="95"/>
      <c r="AE588" s="95"/>
      <c r="AF588" s="95"/>
      <c r="AG588" s="95"/>
      <c r="AH588" s="95"/>
      <c r="AI588" s="95"/>
      <c r="AJ588" s="95"/>
      <c r="AK588" s="95"/>
      <c r="AL588" s="95"/>
      <c r="AM588" s="95"/>
      <c r="AN588" s="95"/>
      <c r="AO588" s="95"/>
      <c r="AP588" s="95"/>
      <c r="AQ588" s="95"/>
      <c r="AR588" s="95"/>
      <c r="AS588" s="95"/>
      <c r="AT588" s="95"/>
      <c r="AU588" s="95"/>
      <c r="AV588" s="95"/>
      <c r="AW588" s="95"/>
      <c r="AX588" s="95"/>
      <c r="AY588" s="95"/>
      <c r="AZ588" s="95"/>
      <c r="BA588" s="95"/>
      <c r="BB588" s="95"/>
      <c r="BC588" s="95"/>
      <c r="BD588" s="95"/>
      <c r="BE588" s="95"/>
      <c r="BF588" s="95"/>
      <c r="BG588" s="95"/>
      <c r="BH588" s="95"/>
      <c r="BI588" s="95"/>
      <c r="BJ588" s="95"/>
      <c r="BK588" s="95"/>
      <c r="BL588" s="95"/>
      <c r="BM588" s="95"/>
      <c r="BN588" s="95"/>
      <c r="BO588" s="95"/>
    </row>
    <row r="589" spans="1:67" ht="25.5" hidden="1" x14ac:dyDescent="0.2">
      <c r="A589" s="50"/>
      <c r="B589" s="49" t="s">
        <v>1430</v>
      </c>
      <c r="C589" s="47" t="s">
        <v>1431</v>
      </c>
      <c r="D589" s="50"/>
      <c r="E589" s="50"/>
      <c r="F589" s="50"/>
      <c r="G589" s="50"/>
      <c r="H589" s="50"/>
      <c r="I589" s="50"/>
      <c r="J589" s="90">
        <f t="shared" si="119"/>
        <v>0</v>
      </c>
      <c r="K589" s="50"/>
      <c r="L589" s="51"/>
      <c r="N589" s="95"/>
      <c r="O589" s="95"/>
      <c r="P589" s="95"/>
      <c r="Q589" s="112" t="str">
        <f t="shared" si="112"/>
        <v/>
      </c>
      <c r="R589" s="112" t="str">
        <f t="shared" ref="R589:R652" si="120">IF($L589&gt;0,$L589*1000*$F589%/$D589,"")</f>
        <v/>
      </c>
      <c r="S589" s="112" t="str">
        <f t="shared" ref="S589:S652" si="121">IF($L589&gt;0,$L589*1000*$G589%/$D589,"")</f>
        <v/>
      </c>
      <c r="T589" s="95"/>
      <c r="U589" s="95"/>
      <c r="V589" s="95"/>
      <c r="W589" s="95"/>
      <c r="X589" s="95"/>
      <c r="Y589" s="95"/>
      <c r="Z589" s="95"/>
      <c r="AA589" s="95"/>
      <c r="AB589" s="95"/>
      <c r="AC589" s="95"/>
      <c r="AD589" s="95"/>
      <c r="AE589" s="95"/>
      <c r="AF589" s="95"/>
      <c r="AG589" s="95"/>
      <c r="AH589" s="95"/>
      <c r="AI589" s="95"/>
      <c r="AJ589" s="95"/>
      <c r="AK589" s="95"/>
      <c r="AL589" s="95"/>
      <c r="AM589" s="95"/>
      <c r="AN589" s="95"/>
      <c r="AO589" s="95"/>
      <c r="AP589" s="95"/>
      <c r="AQ589" s="95"/>
      <c r="AR589" s="95"/>
      <c r="AS589" s="95"/>
      <c r="AT589" s="95"/>
      <c r="AU589" s="95"/>
      <c r="AV589" s="95"/>
      <c r="AW589" s="95"/>
      <c r="AX589" s="95"/>
      <c r="AY589" s="95"/>
      <c r="AZ589" s="95"/>
      <c r="BA589" s="95"/>
      <c r="BB589" s="95"/>
      <c r="BC589" s="95"/>
      <c r="BD589" s="95"/>
      <c r="BE589" s="95"/>
      <c r="BF589" s="95"/>
      <c r="BG589" s="95"/>
      <c r="BH589" s="95"/>
      <c r="BI589" s="95"/>
      <c r="BJ589" s="95"/>
      <c r="BK589" s="95"/>
      <c r="BL589" s="95"/>
      <c r="BM589" s="95"/>
      <c r="BN589" s="95"/>
      <c r="BO589" s="95"/>
    </row>
    <row r="590" spans="1:67" ht="25.5" hidden="1" x14ac:dyDescent="0.2">
      <c r="A590" s="52" t="s">
        <v>1432</v>
      </c>
      <c r="B590" s="53" t="s">
        <v>1433</v>
      </c>
      <c r="C590" s="59" t="s">
        <v>1342</v>
      </c>
      <c r="D590" s="55">
        <v>230</v>
      </c>
      <c r="E590" s="56">
        <v>14</v>
      </c>
      <c r="F590" s="57">
        <v>4.0999999999999996</v>
      </c>
      <c r="G590" s="55">
        <v>4</v>
      </c>
      <c r="H590" s="55">
        <v>4</v>
      </c>
      <c r="I590" s="52" t="s">
        <v>291</v>
      </c>
      <c r="J590" s="90">
        <f t="shared" si="119"/>
        <v>7077</v>
      </c>
      <c r="K590" s="50"/>
      <c r="L590" s="58">
        <v>22700</v>
      </c>
      <c r="N590" s="97">
        <f t="shared" ref="N590:N591" si="122">H590</f>
        <v>4</v>
      </c>
      <c r="O590" s="95"/>
      <c r="P590" s="95"/>
      <c r="Q590" s="112">
        <f t="shared" si="112"/>
        <v>13817.391304347828</v>
      </c>
      <c r="R590" s="112">
        <f t="shared" si="120"/>
        <v>4046.5217391304341</v>
      </c>
      <c r="S590" s="112">
        <f t="shared" si="121"/>
        <v>3947.8260869565215</v>
      </c>
      <c r="T590" s="95"/>
      <c r="U590" s="95"/>
      <c r="V590" s="95"/>
      <c r="W590" s="95"/>
      <c r="X590" s="95"/>
      <c r="Y590" s="95"/>
      <c r="Z590" s="95"/>
      <c r="AA590" s="95"/>
      <c r="AB590" s="95"/>
      <c r="AC590" s="95"/>
      <c r="AD590" s="95"/>
      <c r="AE590" s="95"/>
      <c r="AF590" s="95"/>
      <c r="AG590" s="95"/>
      <c r="AH590" s="95"/>
      <c r="AI590" s="95"/>
      <c r="AJ590" s="95"/>
      <c r="AK590" s="95"/>
      <c r="AL590" s="95"/>
      <c r="AM590" s="95"/>
      <c r="AN590" s="95"/>
      <c r="AO590" s="95"/>
      <c r="AP590" s="95"/>
      <c r="AQ590" s="95"/>
      <c r="AR590" s="95"/>
      <c r="AS590" s="95"/>
      <c r="AT590" s="95"/>
      <c r="AU590" s="95"/>
      <c r="AV590" s="95"/>
      <c r="AW590" s="95"/>
      <c r="AX590" s="95"/>
      <c r="AY590" s="95"/>
      <c r="AZ590" s="95"/>
      <c r="BA590" s="95"/>
      <c r="BB590" s="95"/>
      <c r="BC590" s="95"/>
      <c r="BD590" s="95"/>
      <c r="BE590" s="95"/>
      <c r="BF590" s="95"/>
      <c r="BG590" s="95"/>
      <c r="BH590" s="95"/>
      <c r="BI590" s="95"/>
      <c r="BJ590" s="95"/>
      <c r="BK590" s="95"/>
      <c r="BL590" s="95"/>
      <c r="BM590" s="95"/>
      <c r="BN590" s="95"/>
      <c r="BO590" s="95"/>
    </row>
    <row r="591" spans="1:67" ht="25.5" hidden="1" x14ac:dyDescent="0.2">
      <c r="A591" s="52" t="s">
        <v>1434</v>
      </c>
      <c r="B591" s="53" t="s">
        <v>1435</v>
      </c>
      <c r="C591" s="59" t="s">
        <v>1436</v>
      </c>
      <c r="D591" s="55">
        <v>230</v>
      </c>
      <c r="E591" s="56">
        <v>14</v>
      </c>
      <c r="F591" s="57">
        <v>4.0999999999999996</v>
      </c>
      <c r="G591" s="55">
        <v>4</v>
      </c>
      <c r="H591" s="55">
        <v>6</v>
      </c>
      <c r="I591" s="52" t="s">
        <v>291</v>
      </c>
      <c r="J591" s="90">
        <f t="shared" si="119"/>
        <v>10615.5</v>
      </c>
      <c r="K591" s="50"/>
      <c r="L591" s="58">
        <v>27300</v>
      </c>
      <c r="N591" s="97">
        <f t="shared" si="122"/>
        <v>6</v>
      </c>
      <c r="O591" s="95"/>
      <c r="P591" s="95"/>
      <c r="Q591" s="112">
        <f t="shared" si="112"/>
        <v>16617.391304347828</v>
      </c>
      <c r="R591" s="112">
        <f t="shared" si="120"/>
        <v>4866.5217391304341</v>
      </c>
      <c r="S591" s="112">
        <f t="shared" si="121"/>
        <v>4747.826086956522</v>
      </c>
      <c r="T591" s="95"/>
      <c r="U591" s="95"/>
      <c r="V591" s="95"/>
      <c r="W591" s="95"/>
      <c r="X591" s="95"/>
      <c r="Y591" s="95"/>
      <c r="Z591" s="95"/>
      <c r="AA591" s="95"/>
      <c r="AB591" s="95"/>
      <c r="AC591" s="95"/>
      <c r="AD591" s="95"/>
      <c r="AE591" s="95"/>
      <c r="AF591" s="95"/>
      <c r="AG591" s="95"/>
      <c r="AH591" s="95"/>
      <c r="AI591" s="95"/>
      <c r="AJ591" s="95"/>
      <c r="AK591" s="95"/>
      <c r="AL591" s="95"/>
      <c r="AM591" s="95"/>
      <c r="AN591" s="95"/>
      <c r="AO591" s="95"/>
      <c r="AP591" s="95"/>
      <c r="AQ591" s="95"/>
      <c r="AR591" s="95"/>
      <c r="AS591" s="95"/>
      <c r="AT591" s="95"/>
      <c r="AU591" s="95"/>
      <c r="AV591" s="95"/>
      <c r="AW591" s="95"/>
      <c r="AX591" s="95"/>
      <c r="AY591" s="95"/>
      <c r="AZ591" s="95"/>
      <c r="BA591" s="95"/>
      <c r="BB591" s="95"/>
      <c r="BC591" s="95"/>
      <c r="BD591" s="95"/>
      <c r="BE591" s="95"/>
      <c r="BF591" s="95"/>
      <c r="BG591" s="95"/>
      <c r="BH591" s="95"/>
      <c r="BI591" s="95"/>
      <c r="BJ591" s="95"/>
      <c r="BK591" s="95"/>
      <c r="BL591" s="95"/>
      <c r="BM591" s="95"/>
      <c r="BN591" s="95"/>
      <c r="BO591" s="95"/>
    </row>
    <row r="592" spans="1:67" ht="25.5" hidden="1" x14ac:dyDescent="0.2">
      <c r="A592" s="50"/>
      <c r="B592" s="49" t="s">
        <v>1437</v>
      </c>
      <c r="C592" s="47" t="s">
        <v>1438</v>
      </c>
      <c r="D592" s="50"/>
      <c r="E592" s="50"/>
      <c r="F592" s="50"/>
      <c r="G592" s="50"/>
      <c r="H592" s="50"/>
      <c r="I592" s="50"/>
      <c r="J592" s="90">
        <f t="shared" si="119"/>
        <v>0</v>
      </c>
      <c r="K592" s="50"/>
      <c r="L592" s="51"/>
      <c r="N592" s="95"/>
      <c r="O592" s="95"/>
      <c r="P592" s="95"/>
      <c r="Q592" s="112" t="str">
        <f t="shared" si="112"/>
        <v/>
      </c>
      <c r="R592" s="112" t="str">
        <f t="shared" si="120"/>
        <v/>
      </c>
      <c r="S592" s="112" t="str">
        <f t="shared" si="121"/>
        <v/>
      </c>
      <c r="T592" s="95"/>
      <c r="U592" s="95"/>
      <c r="V592" s="95"/>
      <c r="W592" s="95"/>
      <c r="X592" s="95"/>
      <c r="Y592" s="95"/>
      <c r="Z592" s="95"/>
      <c r="AA592" s="95"/>
      <c r="AB592" s="95"/>
      <c r="AC592" s="95"/>
      <c r="AD592" s="95"/>
      <c r="AE592" s="95"/>
      <c r="AF592" s="95"/>
      <c r="AG592" s="95"/>
      <c r="AH592" s="95"/>
      <c r="AI592" s="95"/>
      <c r="AJ592" s="95"/>
      <c r="AK592" s="95"/>
      <c r="AL592" s="95"/>
      <c r="AM592" s="95"/>
      <c r="AN592" s="95"/>
      <c r="AO592" s="95"/>
      <c r="AP592" s="95"/>
      <c r="AQ592" s="95"/>
      <c r="AR592" s="95"/>
      <c r="AS592" s="95"/>
      <c r="AT592" s="95"/>
      <c r="AU592" s="95"/>
      <c r="AV592" s="95"/>
      <c r="AW592" s="95"/>
      <c r="AX592" s="95"/>
      <c r="AY592" s="95"/>
      <c r="AZ592" s="95"/>
      <c r="BA592" s="95"/>
      <c r="BB592" s="95"/>
      <c r="BC592" s="95"/>
      <c r="BD592" s="95"/>
      <c r="BE592" s="95"/>
      <c r="BF592" s="95"/>
      <c r="BG592" s="95"/>
      <c r="BH592" s="95"/>
      <c r="BI592" s="95"/>
      <c r="BJ592" s="95"/>
      <c r="BK592" s="95"/>
      <c r="BL592" s="95"/>
      <c r="BM592" s="95"/>
      <c r="BN592" s="95"/>
      <c r="BO592" s="95"/>
    </row>
    <row r="593" spans="1:67" ht="25.5" hidden="1" x14ac:dyDescent="0.2">
      <c r="A593" s="52" t="s">
        <v>1439</v>
      </c>
      <c r="B593" s="53" t="s">
        <v>1440</v>
      </c>
      <c r="C593" s="59" t="s">
        <v>1369</v>
      </c>
      <c r="D593" s="55">
        <v>230</v>
      </c>
      <c r="E593" s="56">
        <v>14</v>
      </c>
      <c r="F593" s="57">
        <v>4.0999999999999996</v>
      </c>
      <c r="G593" s="55">
        <v>4</v>
      </c>
      <c r="H593" s="55">
        <v>19</v>
      </c>
      <c r="I593" s="52" t="s">
        <v>291</v>
      </c>
      <c r="J593" s="90">
        <f t="shared" si="119"/>
        <v>33615.75</v>
      </c>
      <c r="K593" s="60" t="s">
        <v>115</v>
      </c>
      <c r="L593" s="58">
        <v>111400</v>
      </c>
      <c r="N593" s="97">
        <f>H593</f>
        <v>19</v>
      </c>
      <c r="O593" s="95"/>
      <c r="P593" s="95"/>
      <c r="Q593" s="112">
        <f t="shared" si="112"/>
        <v>61027.826086956527</v>
      </c>
      <c r="R593" s="112">
        <f t="shared" si="120"/>
        <v>19858.260869565212</v>
      </c>
      <c r="S593" s="112">
        <f t="shared" si="121"/>
        <v>19373.91304347826</v>
      </c>
      <c r="T593" s="95">
        <v>1</v>
      </c>
      <c r="U593" s="95"/>
      <c r="V593" s="95"/>
      <c r="W593" s="95"/>
      <c r="X593" s="95"/>
      <c r="Y593" s="95"/>
      <c r="Z593" s="95"/>
      <c r="AA593" s="95"/>
      <c r="AB593" s="95"/>
      <c r="AC593" s="95"/>
      <c r="AD593" s="95"/>
      <c r="AE593" s="95"/>
      <c r="AF593" s="95"/>
      <c r="AG593" s="95"/>
      <c r="AH593" s="95"/>
      <c r="AI593" s="95"/>
      <c r="AJ593" s="95"/>
      <c r="AK593" s="95"/>
      <c r="AL593" s="95"/>
      <c r="AM593" s="95"/>
      <c r="AN593" s="95"/>
      <c r="AO593" s="95"/>
      <c r="AP593" s="95"/>
      <c r="AQ593" s="95"/>
      <c r="AR593" s="95"/>
      <c r="AS593" s="95"/>
      <c r="AT593" s="95"/>
      <c r="AU593" s="95"/>
      <c r="AV593" s="95"/>
      <c r="AW593" s="95"/>
      <c r="AX593" s="95"/>
      <c r="AY593" s="95"/>
      <c r="AZ593" s="95"/>
      <c r="BA593" s="95"/>
      <c r="BB593" s="95"/>
      <c r="BC593" s="95"/>
      <c r="BD593" s="95"/>
      <c r="BE593" s="95"/>
      <c r="BF593" s="95"/>
      <c r="BG593" s="95"/>
      <c r="BH593" s="95"/>
      <c r="BI593" s="95"/>
      <c r="BJ593" s="95"/>
      <c r="BK593" s="95"/>
      <c r="BL593" s="95"/>
      <c r="BM593" s="95"/>
      <c r="BN593" s="95"/>
      <c r="BO593" s="95"/>
    </row>
    <row r="594" spans="1:67" ht="25.5" hidden="1" x14ac:dyDescent="0.2">
      <c r="A594" s="50"/>
      <c r="B594" s="49" t="s">
        <v>1441</v>
      </c>
      <c r="C594" s="47" t="s">
        <v>1442</v>
      </c>
      <c r="D594" s="50"/>
      <c r="E594" s="50"/>
      <c r="F594" s="50"/>
      <c r="G594" s="50"/>
      <c r="H594" s="50"/>
      <c r="I594" s="50"/>
      <c r="J594" s="90">
        <f t="shared" si="119"/>
        <v>0</v>
      </c>
      <c r="K594" s="50"/>
      <c r="L594" s="51"/>
      <c r="N594" s="95"/>
      <c r="O594" s="95"/>
      <c r="P594" s="95"/>
      <c r="Q594" s="112" t="str">
        <f t="shared" si="112"/>
        <v/>
      </c>
      <c r="R594" s="112" t="str">
        <f t="shared" si="120"/>
        <v/>
      </c>
      <c r="S594" s="112" t="str">
        <f t="shared" si="121"/>
        <v/>
      </c>
      <c r="T594" s="95"/>
      <c r="U594" s="95"/>
      <c r="V594" s="95"/>
      <c r="W594" s="95"/>
      <c r="X594" s="95"/>
      <c r="Y594" s="95"/>
      <c r="Z594" s="95"/>
      <c r="AA594" s="95"/>
      <c r="AB594" s="95"/>
      <c r="AC594" s="95"/>
      <c r="AD594" s="95"/>
      <c r="AE594" s="95"/>
      <c r="AF594" s="95"/>
      <c r="AG594" s="95"/>
      <c r="AH594" s="95"/>
      <c r="AI594" s="95"/>
      <c r="AJ594" s="95"/>
      <c r="AK594" s="95"/>
      <c r="AL594" s="95"/>
      <c r="AM594" s="95"/>
      <c r="AN594" s="95"/>
      <c r="AO594" s="95"/>
      <c r="AP594" s="95"/>
      <c r="AQ594" s="95"/>
      <c r="AR594" s="95"/>
      <c r="AS594" s="95"/>
      <c r="AT594" s="95"/>
      <c r="AU594" s="95"/>
      <c r="AV594" s="95"/>
      <c r="AW594" s="95"/>
      <c r="AX594" s="95"/>
      <c r="AY594" s="95"/>
      <c r="AZ594" s="95"/>
      <c r="BA594" s="95"/>
      <c r="BB594" s="95"/>
      <c r="BC594" s="95"/>
      <c r="BD594" s="95"/>
      <c r="BE594" s="95"/>
      <c r="BF594" s="95"/>
      <c r="BG594" s="95"/>
      <c r="BH594" s="95"/>
      <c r="BI594" s="95"/>
      <c r="BJ594" s="95"/>
      <c r="BK594" s="95"/>
      <c r="BL594" s="95"/>
      <c r="BM594" s="95"/>
      <c r="BN594" s="95"/>
      <c r="BO594" s="95"/>
    </row>
    <row r="595" spans="1:67" ht="25.5" hidden="1" x14ac:dyDescent="0.2">
      <c r="A595" s="52" t="s">
        <v>1443</v>
      </c>
      <c r="B595" s="53" t="s">
        <v>1444</v>
      </c>
      <c r="C595" s="59" t="s">
        <v>1384</v>
      </c>
      <c r="D595" s="55">
        <v>230</v>
      </c>
      <c r="E595" s="56">
        <v>14</v>
      </c>
      <c r="F595" s="57">
        <v>4.0999999999999996</v>
      </c>
      <c r="G595" s="55">
        <v>4</v>
      </c>
      <c r="H595" s="55">
        <v>16</v>
      </c>
      <c r="I595" s="52" t="s">
        <v>291</v>
      </c>
      <c r="J595" s="90">
        <f t="shared" si="119"/>
        <v>28308</v>
      </c>
      <c r="K595" s="60" t="s">
        <v>115</v>
      </c>
      <c r="L595" s="58">
        <v>72900</v>
      </c>
      <c r="N595" s="97">
        <f>H595</f>
        <v>16</v>
      </c>
      <c r="O595" s="95"/>
      <c r="P595" s="95"/>
      <c r="Q595" s="112">
        <f t="shared" si="112"/>
        <v>39936.521739130432</v>
      </c>
      <c r="R595" s="112">
        <f t="shared" si="120"/>
        <v>12995.217391304346</v>
      </c>
      <c r="S595" s="112">
        <f t="shared" si="121"/>
        <v>12678.260869565218</v>
      </c>
      <c r="T595" s="95">
        <v>1</v>
      </c>
      <c r="U595" s="95"/>
      <c r="V595" s="95"/>
      <c r="W595" s="95"/>
      <c r="X595" s="95"/>
      <c r="Y595" s="95"/>
      <c r="Z595" s="95"/>
      <c r="AA595" s="95"/>
      <c r="AB595" s="95"/>
      <c r="AC595" s="95"/>
      <c r="AD595" s="95"/>
      <c r="AE595" s="95"/>
      <c r="AF595" s="95"/>
      <c r="AG595" s="95"/>
      <c r="AH595" s="95"/>
      <c r="AI595" s="95"/>
      <c r="AJ595" s="95"/>
      <c r="AK595" s="95"/>
      <c r="AL595" s="95"/>
      <c r="AM595" s="95"/>
      <c r="AN595" s="95"/>
      <c r="AO595" s="95"/>
      <c r="AP595" s="95"/>
      <c r="AQ595" s="95"/>
      <c r="AR595" s="95"/>
      <c r="AS595" s="95"/>
      <c r="AT595" s="95"/>
      <c r="AU595" s="95"/>
      <c r="AV595" s="95"/>
      <c r="AW595" s="95"/>
      <c r="AX595" s="95"/>
      <c r="AY595" s="95"/>
      <c r="AZ595" s="95"/>
      <c r="BA595" s="95"/>
      <c r="BB595" s="95"/>
      <c r="BC595" s="95"/>
      <c r="BD595" s="95"/>
      <c r="BE595" s="95"/>
      <c r="BF595" s="95"/>
      <c r="BG595" s="95"/>
      <c r="BH595" s="95"/>
      <c r="BI595" s="95"/>
      <c r="BJ595" s="95"/>
      <c r="BK595" s="95"/>
      <c r="BL595" s="95"/>
      <c r="BM595" s="95"/>
      <c r="BN595" s="95"/>
      <c r="BO595" s="95"/>
    </row>
    <row r="596" spans="1:67" ht="25.5" hidden="1" x14ac:dyDescent="0.2">
      <c r="A596" s="50"/>
      <c r="B596" s="49" t="s">
        <v>1445</v>
      </c>
      <c r="C596" s="47" t="s">
        <v>1446</v>
      </c>
      <c r="D596" s="50"/>
      <c r="E596" s="50"/>
      <c r="F596" s="50"/>
      <c r="G596" s="50"/>
      <c r="H596" s="50"/>
      <c r="I596" s="50"/>
      <c r="J596" s="90">
        <f t="shared" si="119"/>
        <v>0</v>
      </c>
      <c r="K596" s="50"/>
      <c r="L596" s="51"/>
      <c r="N596" s="95"/>
      <c r="O596" s="95"/>
      <c r="P596" s="95"/>
      <c r="Q596" s="112" t="str">
        <f t="shared" si="112"/>
        <v/>
      </c>
      <c r="R596" s="112" t="str">
        <f t="shared" si="120"/>
        <v/>
      </c>
      <c r="S596" s="112" t="str">
        <f t="shared" si="121"/>
        <v/>
      </c>
      <c r="T596" s="95"/>
      <c r="U596" s="95"/>
      <c r="V596" s="95"/>
      <c r="W596" s="95"/>
      <c r="X596" s="95"/>
      <c r="Y596" s="95"/>
      <c r="Z596" s="95"/>
      <c r="AA596" s="95"/>
      <c r="AB596" s="95"/>
      <c r="AC596" s="95"/>
      <c r="AD596" s="95"/>
      <c r="AE596" s="95"/>
      <c r="AF596" s="95"/>
      <c r="AG596" s="95"/>
      <c r="AH596" s="95"/>
      <c r="AI596" s="95"/>
      <c r="AJ596" s="95"/>
      <c r="AK596" s="95"/>
      <c r="AL596" s="95"/>
      <c r="AM596" s="95"/>
      <c r="AN596" s="95"/>
      <c r="AO596" s="95"/>
      <c r="AP596" s="95"/>
      <c r="AQ596" s="95"/>
      <c r="AR596" s="95"/>
      <c r="AS596" s="95"/>
      <c r="AT596" s="95"/>
      <c r="AU596" s="95"/>
      <c r="AV596" s="95"/>
      <c r="AW596" s="95"/>
      <c r="AX596" s="95"/>
      <c r="AY596" s="95"/>
      <c r="AZ596" s="95"/>
      <c r="BA596" s="95"/>
      <c r="BB596" s="95"/>
      <c r="BC596" s="95"/>
      <c r="BD596" s="95"/>
      <c r="BE596" s="95"/>
      <c r="BF596" s="95"/>
      <c r="BG596" s="95"/>
      <c r="BH596" s="95"/>
      <c r="BI596" s="95"/>
      <c r="BJ596" s="95"/>
      <c r="BK596" s="95"/>
      <c r="BL596" s="95"/>
      <c r="BM596" s="95"/>
      <c r="BN596" s="95"/>
      <c r="BO596" s="95"/>
    </row>
    <row r="597" spans="1:67" ht="25.5" hidden="1" x14ac:dyDescent="0.2">
      <c r="A597" s="52" t="s">
        <v>1447</v>
      </c>
      <c r="B597" s="53" t="s">
        <v>1448</v>
      </c>
      <c r="C597" s="59" t="s">
        <v>1449</v>
      </c>
      <c r="D597" s="55">
        <v>230</v>
      </c>
      <c r="E597" s="56">
        <v>14</v>
      </c>
      <c r="F597" s="57">
        <v>4.0999999999999996</v>
      </c>
      <c r="G597" s="55">
        <v>4</v>
      </c>
      <c r="H597" s="55">
        <v>15</v>
      </c>
      <c r="I597" s="52" t="s">
        <v>291</v>
      </c>
      <c r="J597" s="90">
        <f t="shared" si="119"/>
        <v>26538.75</v>
      </c>
      <c r="K597" s="60" t="s">
        <v>115</v>
      </c>
      <c r="L597" s="58">
        <v>89100</v>
      </c>
      <c r="N597" s="97">
        <f>H597</f>
        <v>15</v>
      </c>
      <c r="O597" s="95"/>
      <c r="P597" s="95"/>
      <c r="Q597" s="112">
        <f t="shared" si="112"/>
        <v>48811.304347826095</v>
      </c>
      <c r="R597" s="112">
        <f t="shared" si="120"/>
        <v>15883.043478260868</v>
      </c>
      <c r="S597" s="112">
        <f t="shared" si="121"/>
        <v>15495.652173913044</v>
      </c>
      <c r="T597" s="95">
        <v>1</v>
      </c>
      <c r="U597" s="95"/>
      <c r="V597" s="95"/>
      <c r="W597" s="95"/>
      <c r="X597" s="95"/>
      <c r="Y597" s="95"/>
      <c r="Z597" s="95"/>
      <c r="AA597" s="95"/>
      <c r="AB597" s="95"/>
      <c r="AC597" s="95"/>
      <c r="AD597" s="95"/>
      <c r="AE597" s="95"/>
      <c r="AF597" s="95"/>
      <c r="AG597" s="95"/>
      <c r="AH597" s="95"/>
      <c r="AI597" s="95"/>
      <c r="AJ597" s="95"/>
      <c r="AK597" s="95"/>
      <c r="AL597" s="95"/>
      <c r="AM597" s="95"/>
      <c r="AN597" s="95"/>
      <c r="AO597" s="95"/>
      <c r="AP597" s="95"/>
      <c r="AQ597" s="95"/>
      <c r="AR597" s="95"/>
      <c r="AS597" s="95"/>
      <c r="AT597" s="95"/>
      <c r="AU597" s="95"/>
      <c r="AV597" s="95"/>
      <c r="AW597" s="95"/>
      <c r="AX597" s="95"/>
      <c r="AY597" s="95"/>
      <c r="AZ597" s="95"/>
      <c r="BA597" s="95"/>
      <c r="BB597" s="95"/>
      <c r="BC597" s="95"/>
      <c r="BD597" s="95"/>
      <c r="BE597" s="95"/>
      <c r="BF597" s="95"/>
      <c r="BG597" s="95"/>
      <c r="BH597" s="95"/>
      <c r="BI597" s="95"/>
      <c r="BJ597" s="95"/>
      <c r="BK597" s="95"/>
      <c r="BL597" s="95"/>
      <c r="BM597" s="95"/>
      <c r="BN597" s="95"/>
      <c r="BO597" s="95"/>
    </row>
    <row r="598" spans="1:67" ht="25.5" hidden="1" x14ac:dyDescent="0.2">
      <c r="A598" s="50"/>
      <c r="B598" s="49" t="s">
        <v>1450</v>
      </c>
      <c r="C598" s="47" t="s">
        <v>1451</v>
      </c>
      <c r="D598" s="50"/>
      <c r="E598" s="50"/>
      <c r="F598" s="50"/>
      <c r="G598" s="50"/>
      <c r="H598" s="50"/>
      <c r="I598" s="50"/>
      <c r="J598" s="90">
        <f t="shared" si="119"/>
        <v>0</v>
      </c>
      <c r="K598" s="50"/>
      <c r="L598" s="51"/>
      <c r="N598" s="95"/>
      <c r="O598" s="95"/>
      <c r="P598" s="95"/>
      <c r="Q598" s="112" t="str">
        <f t="shared" si="112"/>
        <v/>
      </c>
      <c r="R598" s="112" t="str">
        <f t="shared" si="120"/>
        <v/>
      </c>
      <c r="S598" s="112" t="str">
        <f t="shared" si="121"/>
        <v/>
      </c>
      <c r="T598" s="95"/>
      <c r="U598" s="95"/>
      <c r="V598" s="95"/>
      <c r="W598" s="95"/>
      <c r="X598" s="95"/>
      <c r="Y598" s="95"/>
      <c r="Z598" s="95"/>
      <c r="AA598" s="95"/>
      <c r="AB598" s="95"/>
      <c r="AC598" s="95"/>
      <c r="AD598" s="95"/>
      <c r="AE598" s="95"/>
      <c r="AF598" s="95"/>
      <c r="AG598" s="95"/>
      <c r="AH598" s="95"/>
      <c r="AI598" s="95"/>
      <c r="AJ598" s="95"/>
      <c r="AK598" s="95"/>
      <c r="AL598" s="95"/>
      <c r="AM598" s="95"/>
      <c r="AN598" s="95"/>
      <c r="AO598" s="95"/>
      <c r="AP598" s="95"/>
      <c r="AQ598" s="95"/>
      <c r="AR598" s="95"/>
      <c r="AS598" s="95"/>
      <c r="AT598" s="95"/>
      <c r="AU598" s="95"/>
      <c r="AV598" s="95"/>
      <c r="AW598" s="95"/>
      <c r="AX598" s="95"/>
      <c r="AY598" s="95"/>
      <c r="AZ598" s="95"/>
      <c r="BA598" s="95"/>
      <c r="BB598" s="95"/>
      <c r="BC598" s="95"/>
      <c r="BD598" s="95"/>
      <c r="BE598" s="95"/>
      <c r="BF598" s="95"/>
      <c r="BG598" s="95"/>
      <c r="BH598" s="95"/>
      <c r="BI598" s="95"/>
      <c r="BJ598" s="95"/>
      <c r="BK598" s="95"/>
      <c r="BL598" s="95"/>
      <c r="BM598" s="95"/>
      <c r="BN598" s="95"/>
      <c r="BO598" s="95"/>
    </row>
    <row r="599" spans="1:67" ht="25.5" hidden="1" x14ac:dyDescent="0.2">
      <c r="A599" s="52" t="s">
        <v>1452</v>
      </c>
      <c r="B599" s="53" t="s">
        <v>1453</v>
      </c>
      <c r="C599" s="59" t="s">
        <v>1199</v>
      </c>
      <c r="D599" s="55">
        <v>220</v>
      </c>
      <c r="E599" s="56">
        <v>14</v>
      </c>
      <c r="F599" s="57">
        <v>4.0999999999999996</v>
      </c>
      <c r="G599" s="55">
        <v>4</v>
      </c>
      <c r="H599" s="55">
        <v>2</v>
      </c>
      <c r="I599" s="52" t="s">
        <v>291</v>
      </c>
      <c r="J599" s="90">
        <f t="shared" si="119"/>
        <v>3538.5</v>
      </c>
      <c r="K599" s="60" t="s">
        <v>115</v>
      </c>
      <c r="L599" s="58">
        <v>6100</v>
      </c>
      <c r="N599" s="97">
        <f>H599</f>
        <v>2</v>
      </c>
      <c r="O599" s="95"/>
      <c r="P599" s="95"/>
      <c r="Q599" s="112">
        <f t="shared" si="112"/>
        <v>3881.8181818181824</v>
      </c>
      <c r="R599" s="112">
        <f t="shared" si="120"/>
        <v>1136.8181818181818</v>
      </c>
      <c r="S599" s="112">
        <f t="shared" si="121"/>
        <v>1109.090909090909</v>
      </c>
      <c r="T599" s="95">
        <v>1</v>
      </c>
      <c r="U599" s="95"/>
      <c r="V599" s="95"/>
      <c r="W599" s="95"/>
      <c r="X599" s="95"/>
      <c r="Y599" s="95"/>
      <c r="Z599" s="95"/>
      <c r="AA599" s="95"/>
      <c r="AB599" s="95"/>
      <c r="AC599" s="95"/>
      <c r="AD599" s="95"/>
      <c r="AE599" s="95"/>
      <c r="AF599" s="95"/>
      <c r="AG599" s="95"/>
      <c r="AH599" s="95"/>
      <c r="AI599" s="95"/>
      <c r="AJ599" s="95"/>
      <c r="AK599" s="95"/>
      <c r="AL599" s="95"/>
      <c r="AM599" s="95"/>
      <c r="AN599" s="95"/>
      <c r="AO599" s="95"/>
      <c r="AP599" s="95"/>
      <c r="AQ599" s="95"/>
      <c r="AR599" s="95"/>
      <c r="AS599" s="95"/>
      <c r="AT599" s="95"/>
      <c r="AU599" s="95"/>
      <c r="AV599" s="95"/>
      <c r="AW599" s="95"/>
      <c r="AX599" s="95"/>
      <c r="AY599" s="95"/>
      <c r="AZ599" s="95"/>
      <c r="BA599" s="95"/>
      <c r="BB599" s="95"/>
      <c r="BC599" s="95"/>
      <c r="BD599" s="95"/>
      <c r="BE599" s="95"/>
      <c r="BF599" s="95"/>
      <c r="BG599" s="95"/>
      <c r="BH599" s="95"/>
      <c r="BI599" s="95"/>
      <c r="BJ599" s="95"/>
      <c r="BK599" s="95"/>
      <c r="BL599" s="95"/>
      <c r="BM599" s="95"/>
      <c r="BN599" s="95"/>
      <c r="BO599" s="95"/>
    </row>
    <row r="600" spans="1:67" ht="25.5" hidden="1" x14ac:dyDescent="0.2">
      <c r="A600" s="50"/>
      <c r="B600" s="49" t="s">
        <v>1454</v>
      </c>
      <c r="C600" s="47" t="s">
        <v>1455</v>
      </c>
      <c r="D600" s="50"/>
      <c r="E600" s="50"/>
      <c r="F600" s="50"/>
      <c r="G600" s="50"/>
      <c r="H600" s="50"/>
      <c r="I600" s="50"/>
      <c r="J600" s="90">
        <f t="shared" si="119"/>
        <v>0</v>
      </c>
      <c r="K600" s="50"/>
      <c r="L600" s="51"/>
      <c r="N600" s="95"/>
      <c r="O600" s="95"/>
      <c r="P600" s="95"/>
      <c r="Q600" s="112" t="str">
        <f t="shared" ref="Q600:Q663" si="123">IF($L600&gt;0,$L600*1000*IF($L600&gt;30000,0.9,1)*$E600%/$D600,"")</f>
        <v/>
      </c>
      <c r="R600" s="112" t="str">
        <f t="shared" si="120"/>
        <v/>
      </c>
      <c r="S600" s="112" t="str">
        <f t="shared" si="121"/>
        <v/>
      </c>
      <c r="T600" s="95"/>
      <c r="U600" s="95"/>
      <c r="V600" s="95"/>
      <c r="W600" s="95"/>
      <c r="X600" s="95"/>
      <c r="Y600" s="95"/>
      <c r="Z600" s="95"/>
      <c r="AA600" s="95"/>
      <c r="AB600" s="95"/>
      <c r="AC600" s="95"/>
      <c r="AD600" s="95"/>
      <c r="AE600" s="95"/>
      <c r="AF600" s="95"/>
      <c r="AG600" s="95"/>
      <c r="AH600" s="95"/>
      <c r="AI600" s="95"/>
      <c r="AJ600" s="95"/>
      <c r="AK600" s="95"/>
      <c r="AL600" s="95"/>
      <c r="AM600" s="95"/>
      <c r="AN600" s="95"/>
      <c r="AO600" s="95"/>
      <c r="AP600" s="95"/>
      <c r="AQ600" s="95"/>
      <c r="AR600" s="95"/>
      <c r="AS600" s="95"/>
      <c r="AT600" s="95"/>
      <c r="AU600" s="95"/>
      <c r="AV600" s="95"/>
      <c r="AW600" s="95"/>
      <c r="AX600" s="95"/>
      <c r="AY600" s="95"/>
      <c r="AZ600" s="95"/>
      <c r="BA600" s="95"/>
      <c r="BB600" s="95"/>
      <c r="BC600" s="95"/>
      <c r="BD600" s="95"/>
      <c r="BE600" s="95"/>
      <c r="BF600" s="95"/>
      <c r="BG600" s="95"/>
      <c r="BH600" s="95"/>
      <c r="BI600" s="95"/>
      <c r="BJ600" s="95"/>
      <c r="BK600" s="95"/>
      <c r="BL600" s="95"/>
      <c r="BM600" s="95"/>
      <c r="BN600" s="95"/>
      <c r="BO600" s="95"/>
    </row>
    <row r="601" spans="1:67" ht="25.5" hidden="1" x14ac:dyDescent="0.2">
      <c r="A601" s="52" t="s">
        <v>1456</v>
      </c>
      <c r="B601" s="53" t="s">
        <v>1457</v>
      </c>
      <c r="C601" s="59" t="s">
        <v>1304</v>
      </c>
      <c r="D601" s="55">
        <v>220</v>
      </c>
      <c r="E601" s="56">
        <v>14</v>
      </c>
      <c r="F601" s="57">
        <v>4.9000000000000004</v>
      </c>
      <c r="G601" s="55">
        <v>4</v>
      </c>
      <c r="H601" s="55">
        <v>2</v>
      </c>
      <c r="I601" s="52" t="s">
        <v>291</v>
      </c>
      <c r="J601" s="90">
        <f t="shared" si="119"/>
        <v>3538.5</v>
      </c>
      <c r="K601" s="50"/>
      <c r="L601" s="58">
        <v>3500</v>
      </c>
      <c r="N601" s="97">
        <f t="shared" ref="N601:N603" si="124">H601</f>
        <v>2</v>
      </c>
      <c r="O601" s="95"/>
      <c r="P601" s="95"/>
      <c r="Q601" s="112">
        <f t="shared" si="123"/>
        <v>2227.2727272727275</v>
      </c>
      <c r="R601" s="112">
        <f t="shared" si="120"/>
        <v>779.5454545454545</v>
      </c>
      <c r="S601" s="112">
        <f t="shared" si="121"/>
        <v>636.36363636363637</v>
      </c>
      <c r="T601" s="95"/>
      <c r="U601" s="95"/>
      <c r="V601" s="95"/>
      <c r="W601" s="95"/>
      <c r="X601" s="95"/>
      <c r="Y601" s="95"/>
      <c r="Z601" s="95"/>
      <c r="AA601" s="95"/>
      <c r="AB601" s="95"/>
      <c r="AC601" s="95"/>
      <c r="AD601" s="95"/>
      <c r="AE601" s="95"/>
      <c r="AF601" s="95"/>
      <c r="AG601" s="95"/>
      <c r="AH601" s="95"/>
      <c r="AI601" s="95"/>
      <c r="AJ601" s="95"/>
      <c r="AK601" s="95"/>
      <c r="AL601" s="95"/>
      <c r="AM601" s="95"/>
      <c r="AN601" s="95"/>
      <c r="AO601" s="95"/>
      <c r="AP601" s="95"/>
      <c r="AQ601" s="95"/>
      <c r="AR601" s="95"/>
      <c r="AS601" s="95"/>
      <c r="AT601" s="95"/>
      <c r="AU601" s="95"/>
      <c r="AV601" s="95"/>
      <c r="AW601" s="95"/>
      <c r="AX601" s="95"/>
      <c r="AY601" s="95"/>
      <c r="AZ601" s="95"/>
      <c r="BA601" s="95"/>
      <c r="BB601" s="95"/>
      <c r="BC601" s="95"/>
      <c r="BD601" s="95"/>
      <c r="BE601" s="95"/>
      <c r="BF601" s="95"/>
      <c r="BG601" s="95"/>
      <c r="BH601" s="95"/>
      <c r="BI601" s="95"/>
      <c r="BJ601" s="95"/>
      <c r="BK601" s="95"/>
      <c r="BL601" s="95"/>
      <c r="BM601" s="95"/>
      <c r="BN601" s="95"/>
      <c r="BO601" s="95"/>
    </row>
    <row r="602" spans="1:67" s="40" customFormat="1" ht="25.5" hidden="1" x14ac:dyDescent="0.2">
      <c r="A602" s="60" t="s">
        <v>1458</v>
      </c>
      <c r="B602" s="61" t="s">
        <v>1459</v>
      </c>
      <c r="C602" s="62" t="s">
        <v>1342</v>
      </c>
      <c r="D602" s="63">
        <v>220</v>
      </c>
      <c r="E602" s="64">
        <v>14</v>
      </c>
      <c r="F602" s="65">
        <v>4.9000000000000004</v>
      </c>
      <c r="G602" s="63">
        <v>4</v>
      </c>
      <c r="H602" s="63">
        <v>3</v>
      </c>
      <c r="I602" s="60" t="s">
        <v>291</v>
      </c>
      <c r="J602" s="90">
        <f t="shared" si="119"/>
        <v>5307.75</v>
      </c>
      <c r="K602" s="60"/>
      <c r="L602" s="66">
        <v>7400</v>
      </c>
      <c r="M602" s="40" t="s">
        <v>2444</v>
      </c>
      <c r="N602" s="97">
        <f t="shared" si="124"/>
        <v>3</v>
      </c>
      <c r="O602" s="98"/>
      <c r="P602" s="98"/>
      <c r="Q602" s="112">
        <f t="shared" si="123"/>
        <v>4709.0909090909099</v>
      </c>
      <c r="R602" s="112">
        <f t="shared" si="120"/>
        <v>1648.1818181818182</v>
      </c>
      <c r="S602" s="112">
        <f t="shared" si="121"/>
        <v>1345.4545454545455</v>
      </c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  <c r="AX602" s="98"/>
      <c r="AY602" s="98"/>
      <c r="AZ602" s="98"/>
      <c r="BA602" s="98"/>
      <c r="BB602" s="98"/>
      <c r="BC602" s="98"/>
      <c r="BD602" s="98"/>
      <c r="BE602" s="98"/>
      <c r="BF602" s="98"/>
      <c r="BG602" s="98"/>
      <c r="BH602" s="98"/>
      <c r="BI602" s="98"/>
      <c r="BJ602" s="98"/>
      <c r="BK602" s="98"/>
      <c r="BL602" s="98"/>
      <c r="BM602" s="98"/>
      <c r="BN602" s="98"/>
      <c r="BO602" s="98"/>
    </row>
    <row r="603" spans="1:67" ht="25.5" hidden="1" x14ac:dyDescent="0.2">
      <c r="A603" s="52" t="s">
        <v>1460</v>
      </c>
      <c r="B603" s="53" t="s">
        <v>1461</v>
      </c>
      <c r="C603" s="59" t="s">
        <v>1436</v>
      </c>
      <c r="D603" s="55">
        <v>230</v>
      </c>
      <c r="E603" s="56">
        <v>14</v>
      </c>
      <c r="F603" s="57">
        <v>4.9000000000000004</v>
      </c>
      <c r="G603" s="55">
        <v>4</v>
      </c>
      <c r="H603" s="55">
        <v>4</v>
      </c>
      <c r="I603" s="52" t="s">
        <v>291</v>
      </c>
      <c r="J603" s="90">
        <f t="shared" si="119"/>
        <v>7077</v>
      </c>
      <c r="K603" s="50"/>
      <c r="L603" s="58">
        <v>11200</v>
      </c>
      <c r="N603" s="97">
        <f t="shared" si="124"/>
        <v>4</v>
      </c>
      <c r="O603" s="95"/>
      <c r="P603" s="95"/>
      <c r="Q603" s="112">
        <f t="shared" si="123"/>
        <v>6817.3913043478269</v>
      </c>
      <c r="R603" s="112">
        <f t="shared" si="120"/>
        <v>2386.086956521739</v>
      </c>
      <c r="S603" s="112">
        <f t="shared" si="121"/>
        <v>1947.8260869565217</v>
      </c>
      <c r="T603" s="95"/>
      <c r="U603" s="95"/>
      <c r="V603" s="95"/>
      <c r="W603" s="95"/>
      <c r="X603" s="95"/>
      <c r="Y603" s="95"/>
      <c r="Z603" s="95"/>
      <c r="AA603" s="95"/>
      <c r="AB603" s="95"/>
      <c r="AC603" s="95"/>
      <c r="AD603" s="95"/>
      <c r="AE603" s="95"/>
      <c r="AF603" s="95"/>
      <c r="AG603" s="95"/>
      <c r="AH603" s="95"/>
      <c r="AI603" s="95"/>
      <c r="AJ603" s="95"/>
      <c r="AK603" s="95"/>
      <c r="AL603" s="95"/>
      <c r="AM603" s="95"/>
      <c r="AN603" s="95"/>
      <c r="AO603" s="95"/>
      <c r="AP603" s="95"/>
      <c r="AQ603" s="95"/>
      <c r="AR603" s="95"/>
      <c r="AS603" s="95"/>
      <c r="AT603" s="95"/>
      <c r="AU603" s="95"/>
      <c r="AV603" s="95"/>
      <c r="AW603" s="95"/>
      <c r="AX603" s="95"/>
      <c r="AY603" s="95"/>
      <c r="AZ603" s="95"/>
      <c r="BA603" s="95"/>
      <c r="BB603" s="95"/>
      <c r="BC603" s="95"/>
      <c r="BD603" s="95"/>
      <c r="BE603" s="95"/>
      <c r="BF603" s="95"/>
      <c r="BG603" s="95"/>
      <c r="BH603" s="95"/>
      <c r="BI603" s="95"/>
      <c r="BJ603" s="95"/>
      <c r="BK603" s="95"/>
      <c r="BL603" s="95"/>
      <c r="BM603" s="95"/>
      <c r="BN603" s="95"/>
      <c r="BO603" s="95"/>
    </row>
    <row r="604" spans="1:67" ht="25.5" hidden="1" x14ac:dyDescent="0.2">
      <c r="A604" s="50"/>
      <c r="B604" s="49" t="s">
        <v>1462</v>
      </c>
      <c r="C604" s="47" t="s">
        <v>1463</v>
      </c>
      <c r="D604" s="50"/>
      <c r="E604" s="50"/>
      <c r="F604" s="50"/>
      <c r="G604" s="50"/>
      <c r="H604" s="50"/>
      <c r="I604" s="50"/>
      <c r="J604" s="90">
        <f t="shared" si="119"/>
        <v>0</v>
      </c>
      <c r="K604" s="50"/>
      <c r="L604" s="51"/>
      <c r="N604" s="95"/>
      <c r="O604" s="95"/>
      <c r="P604" s="95"/>
      <c r="Q604" s="112" t="str">
        <f t="shared" si="123"/>
        <v/>
      </c>
      <c r="R604" s="112" t="str">
        <f t="shared" si="120"/>
        <v/>
      </c>
      <c r="S604" s="112" t="str">
        <f t="shared" si="121"/>
        <v/>
      </c>
      <c r="T604" s="95"/>
      <c r="U604" s="95"/>
      <c r="V604" s="95"/>
      <c r="W604" s="95"/>
      <c r="X604" s="95"/>
      <c r="Y604" s="95"/>
      <c r="Z604" s="95"/>
      <c r="AA604" s="95"/>
      <c r="AB604" s="95"/>
      <c r="AC604" s="95"/>
      <c r="AD604" s="95"/>
      <c r="AE604" s="95"/>
      <c r="AF604" s="95"/>
      <c r="AG604" s="95"/>
      <c r="AH604" s="95"/>
      <c r="AI604" s="95"/>
      <c r="AJ604" s="95"/>
      <c r="AK604" s="95"/>
      <c r="AL604" s="95"/>
      <c r="AM604" s="95"/>
      <c r="AN604" s="95"/>
      <c r="AO604" s="95"/>
      <c r="AP604" s="95"/>
      <c r="AQ604" s="95"/>
      <c r="AR604" s="95"/>
      <c r="AS604" s="95"/>
      <c r="AT604" s="95"/>
      <c r="AU604" s="95"/>
      <c r="AV604" s="95"/>
      <c r="AW604" s="95"/>
      <c r="AX604" s="95"/>
      <c r="AY604" s="95"/>
      <c r="AZ604" s="95"/>
      <c r="BA604" s="95"/>
      <c r="BB604" s="95"/>
      <c r="BC604" s="95"/>
      <c r="BD604" s="95"/>
      <c r="BE604" s="95"/>
      <c r="BF604" s="95"/>
      <c r="BG604" s="95"/>
      <c r="BH604" s="95"/>
      <c r="BI604" s="95"/>
      <c r="BJ604" s="95"/>
      <c r="BK604" s="95"/>
      <c r="BL604" s="95"/>
      <c r="BM604" s="95"/>
      <c r="BN604" s="95"/>
      <c r="BO604" s="95"/>
    </row>
    <row r="605" spans="1:67" ht="25.5" hidden="1" x14ac:dyDescent="0.2">
      <c r="A605" s="52" t="s">
        <v>1464</v>
      </c>
      <c r="B605" s="53" t="s">
        <v>1465</v>
      </c>
      <c r="C605" s="59" t="s">
        <v>1466</v>
      </c>
      <c r="D605" s="55">
        <v>180</v>
      </c>
      <c r="E605" s="56">
        <v>30</v>
      </c>
      <c r="F605" s="56">
        <v>10.5</v>
      </c>
      <c r="G605" s="55">
        <v>4</v>
      </c>
      <c r="H605" s="55">
        <v>3</v>
      </c>
      <c r="I605" s="52" t="s">
        <v>291</v>
      </c>
      <c r="J605" s="90">
        <f t="shared" si="119"/>
        <v>5307.75</v>
      </c>
      <c r="K605" s="50"/>
      <c r="L605" s="58">
        <v>7600</v>
      </c>
      <c r="N605" s="97">
        <f>H605</f>
        <v>3</v>
      </c>
      <c r="O605" s="95"/>
      <c r="P605" s="95"/>
      <c r="Q605" s="112">
        <f t="shared" si="123"/>
        <v>12666.666666666666</v>
      </c>
      <c r="R605" s="112">
        <f t="shared" si="120"/>
        <v>4433.333333333333</v>
      </c>
      <c r="S605" s="112">
        <f t="shared" si="121"/>
        <v>1688.8888888888889</v>
      </c>
      <c r="T605" s="95"/>
      <c r="U605" s="95"/>
      <c r="V605" s="95"/>
      <c r="W605" s="95"/>
      <c r="X605" s="95"/>
      <c r="Y605" s="95"/>
      <c r="Z605" s="95"/>
      <c r="AA605" s="95"/>
      <c r="AB605" s="95"/>
      <c r="AC605" s="95"/>
      <c r="AD605" s="95"/>
      <c r="AE605" s="95"/>
      <c r="AF605" s="95"/>
      <c r="AG605" s="95"/>
      <c r="AH605" s="95"/>
      <c r="AI605" s="95"/>
      <c r="AJ605" s="95"/>
      <c r="AK605" s="95"/>
      <c r="AL605" s="95"/>
      <c r="AM605" s="95"/>
      <c r="AN605" s="95"/>
      <c r="AO605" s="95"/>
      <c r="AP605" s="95"/>
      <c r="AQ605" s="95"/>
      <c r="AR605" s="95"/>
      <c r="AS605" s="95"/>
      <c r="AT605" s="95"/>
      <c r="AU605" s="95"/>
      <c r="AV605" s="95"/>
      <c r="AW605" s="95"/>
      <c r="AX605" s="95"/>
      <c r="AY605" s="95"/>
      <c r="AZ605" s="95"/>
      <c r="BA605" s="95"/>
      <c r="BB605" s="95"/>
      <c r="BC605" s="95"/>
      <c r="BD605" s="95"/>
      <c r="BE605" s="95"/>
      <c r="BF605" s="95"/>
      <c r="BG605" s="95"/>
      <c r="BH605" s="95"/>
      <c r="BI605" s="95"/>
      <c r="BJ605" s="95"/>
      <c r="BK605" s="95"/>
      <c r="BL605" s="95"/>
      <c r="BM605" s="95"/>
      <c r="BN605" s="95"/>
      <c r="BO605" s="95"/>
    </row>
    <row r="606" spans="1:67" ht="25.5" hidden="1" x14ac:dyDescent="0.2">
      <c r="A606" s="50"/>
      <c r="B606" s="49" t="s">
        <v>1467</v>
      </c>
      <c r="C606" s="47" t="s">
        <v>1468</v>
      </c>
      <c r="D606" s="50"/>
      <c r="E606" s="50"/>
      <c r="F606" s="50"/>
      <c r="G606" s="50"/>
      <c r="H606" s="50"/>
      <c r="I606" s="50"/>
      <c r="J606" s="90">
        <f t="shared" si="119"/>
        <v>0</v>
      </c>
      <c r="K606" s="50"/>
      <c r="L606" s="51"/>
      <c r="N606" s="95"/>
      <c r="O606" s="95"/>
      <c r="P606" s="95"/>
      <c r="Q606" s="112" t="str">
        <f t="shared" si="123"/>
        <v/>
      </c>
      <c r="R606" s="112" t="str">
        <f t="shared" si="120"/>
        <v/>
      </c>
      <c r="S606" s="112" t="str">
        <f t="shared" si="121"/>
        <v/>
      </c>
      <c r="T606" s="95"/>
      <c r="U606" s="95"/>
      <c r="V606" s="95"/>
      <c r="W606" s="95"/>
      <c r="X606" s="95"/>
      <c r="Y606" s="95"/>
      <c r="Z606" s="95"/>
      <c r="AA606" s="95"/>
      <c r="AB606" s="95"/>
      <c r="AC606" s="95"/>
      <c r="AD606" s="95"/>
      <c r="AE606" s="95"/>
      <c r="AF606" s="95"/>
      <c r="AG606" s="95"/>
      <c r="AH606" s="95"/>
      <c r="AI606" s="95"/>
      <c r="AJ606" s="95"/>
      <c r="AK606" s="95"/>
      <c r="AL606" s="95"/>
      <c r="AM606" s="95"/>
      <c r="AN606" s="95"/>
      <c r="AO606" s="95"/>
      <c r="AP606" s="95"/>
      <c r="AQ606" s="95"/>
      <c r="AR606" s="95"/>
      <c r="AS606" s="95"/>
      <c r="AT606" s="95"/>
      <c r="AU606" s="95"/>
      <c r="AV606" s="95"/>
      <c r="AW606" s="95"/>
      <c r="AX606" s="95"/>
      <c r="AY606" s="95"/>
      <c r="AZ606" s="95"/>
      <c r="BA606" s="95"/>
      <c r="BB606" s="95"/>
      <c r="BC606" s="95"/>
      <c r="BD606" s="95"/>
      <c r="BE606" s="95"/>
      <c r="BF606" s="95"/>
      <c r="BG606" s="95"/>
      <c r="BH606" s="95"/>
      <c r="BI606" s="95"/>
      <c r="BJ606" s="95"/>
      <c r="BK606" s="95"/>
      <c r="BL606" s="95"/>
      <c r="BM606" s="95"/>
      <c r="BN606" s="95"/>
      <c r="BO606" s="95"/>
    </row>
    <row r="607" spans="1:67" ht="25.5" hidden="1" x14ac:dyDescent="0.2">
      <c r="A607" s="52" t="s">
        <v>1469</v>
      </c>
      <c r="B607" s="53" t="s">
        <v>1470</v>
      </c>
      <c r="C607" s="59" t="s">
        <v>538</v>
      </c>
      <c r="D607" s="55">
        <v>200</v>
      </c>
      <c r="E607" s="56">
        <v>24</v>
      </c>
      <c r="F607" s="57">
        <v>4.5</v>
      </c>
      <c r="G607" s="55">
        <v>5</v>
      </c>
      <c r="H607" s="55">
        <v>105</v>
      </c>
      <c r="I607" s="52" t="s">
        <v>291</v>
      </c>
      <c r="J607" s="90">
        <f t="shared" si="119"/>
        <v>185771.25</v>
      </c>
      <c r="K607" s="60" t="s">
        <v>17</v>
      </c>
      <c r="L607" s="58">
        <v>26000</v>
      </c>
      <c r="N607" s="97">
        <f>H607</f>
        <v>105</v>
      </c>
      <c r="O607" s="95"/>
      <c r="P607" s="95"/>
      <c r="Q607" s="112">
        <f t="shared" si="123"/>
        <v>31200</v>
      </c>
      <c r="R607" s="112">
        <f t="shared" si="120"/>
        <v>5850</v>
      </c>
      <c r="S607" s="112">
        <f t="shared" si="121"/>
        <v>6500</v>
      </c>
      <c r="T607" s="95"/>
      <c r="U607" s="95">
        <v>1</v>
      </c>
      <c r="V607" s="95"/>
      <c r="W607" s="95"/>
      <c r="X607" s="95"/>
      <c r="Y607" s="95"/>
      <c r="Z607" s="95"/>
      <c r="AA607" s="95"/>
      <c r="AB607" s="95"/>
      <c r="AC607" s="95"/>
      <c r="AD607" s="95"/>
      <c r="AE607" s="95"/>
      <c r="AF607" s="95"/>
      <c r="AG607" s="95"/>
      <c r="AH607" s="95"/>
      <c r="AI607" s="95"/>
      <c r="AJ607" s="95"/>
      <c r="AK607" s="95"/>
      <c r="AL607" s="95"/>
      <c r="AM607" s="95"/>
      <c r="AN607" s="95"/>
      <c r="AO607" s="95"/>
      <c r="AP607" s="95"/>
      <c r="AQ607" s="95"/>
      <c r="AR607" s="95"/>
      <c r="AS607" s="95"/>
      <c r="AT607" s="95"/>
      <c r="AU607" s="95"/>
      <c r="AV607" s="95"/>
      <c r="AW607" s="95"/>
      <c r="AX607" s="95"/>
      <c r="AY607" s="95"/>
      <c r="AZ607" s="95"/>
      <c r="BA607" s="95"/>
      <c r="BB607" s="95"/>
      <c r="BC607" s="95"/>
      <c r="BD607" s="95"/>
      <c r="BE607" s="95"/>
      <c r="BF607" s="95"/>
      <c r="BG607" s="95"/>
      <c r="BH607" s="95"/>
      <c r="BI607" s="95"/>
      <c r="BJ607" s="95"/>
      <c r="BK607" s="95"/>
      <c r="BL607" s="95"/>
      <c r="BM607" s="95"/>
      <c r="BN607" s="95"/>
      <c r="BO607" s="95"/>
    </row>
    <row r="608" spans="1:67" ht="25.5" hidden="1" x14ac:dyDescent="0.2">
      <c r="A608" s="50"/>
      <c r="B608" s="49" t="s">
        <v>1471</v>
      </c>
      <c r="C608" s="47" t="s">
        <v>1472</v>
      </c>
      <c r="D608" s="50"/>
      <c r="E608" s="50"/>
      <c r="F608" s="50"/>
      <c r="G608" s="50"/>
      <c r="H608" s="50"/>
      <c r="I608" s="50"/>
      <c r="J608" s="90">
        <f t="shared" si="119"/>
        <v>0</v>
      </c>
      <c r="K608" s="50"/>
      <c r="L608" s="51"/>
      <c r="N608" s="95"/>
      <c r="O608" s="95"/>
      <c r="P608" s="95"/>
      <c r="Q608" s="112" t="str">
        <f t="shared" si="123"/>
        <v/>
      </c>
      <c r="R608" s="112" t="str">
        <f t="shared" si="120"/>
        <v/>
      </c>
      <c r="S608" s="112" t="str">
        <f t="shared" si="121"/>
        <v/>
      </c>
      <c r="T608" s="95"/>
      <c r="U608" s="95"/>
      <c r="V608" s="95"/>
      <c r="W608" s="95"/>
      <c r="X608" s="95"/>
      <c r="Y608" s="95"/>
      <c r="Z608" s="95"/>
      <c r="AA608" s="95"/>
      <c r="AB608" s="95"/>
      <c r="AC608" s="95"/>
      <c r="AD608" s="95"/>
      <c r="AE608" s="95"/>
      <c r="AF608" s="95"/>
      <c r="AG608" s="95"/>
      <c r="AH608" s="95"/>
      <c r="AI608" s="95"/>
      <c r="AJ608" s="95"/>
      <c r="AK608" s="95"/>
      <c r="AL608" s="95"/>
      <c r="AM608" s="95"/>
      <c r="AN608" s="95"/>
      <c r="AO608" s="95"/>
      <c r="AP608" s="95"/>
      <c r="AQ608" s="95"/>
      <c r="AR608" s="95"/>
      <c r="AS608" s="95"/>
      <c r="AT608" s="95"/>
      <c r="AU608" s="95"/>
      <c r="AV608" s="95"/>
      <c r="AW608" s="95"/>
      <c r="AX608" s="95"/>
      <c r="AY608" s="95"/>
      <c r="AZ608" s="95"/>
      <c r="BA608" s="95"/>
      <c r="BB608" s="95"/>
      <c r="BC608" s="95"/>
      <c r="BD608" s="95"/>
      <c r="BE608" s="95"/>
      <c r="BF608" s="95"/>
      <c r="BG608" s="95"/>
      <c r="BH608" s="95"/>
      <c r="BI608" s="95"/>
      <c r="BJ608" s="95"/>
      <c r="BK608" s="95"/>
      <c r="BL608" s="95"/>
      <c r="BM608" s="95"/>
      <c r="BN608" s="95"/>
      <c r="BO608" s="95"/>
    </row>
    <row r="609" spans="1:67" ht="25.5" hidden="1" x14ac:dyDescent="0.2">
      <c r="A609" s="52" t="s">
        <v>1473</v>
      </c>
      <c r="B609" s="53" t="s">
        <v>1474</v>
      </c>
      <c r="C609" s="59" t="s">
        <v>1449</v>
      </c>
      <c r="D609" s="55">
        <v>200</v>
      </c>
      <c r="E609" s="56">
        <v>21</v>
      </c>
      <c r="F609" s="57">
        <v>4.8</v>
      </c>
      <c r="G609" s="55">
        <v>5</v>
      </c>
      <c r="H609" s="55">
        <v>15</v>
      </c>
      <c r="I609" s="52" t="s">
        <v>291</v>
      </c>
      <c r="J609" s="90">
        <f t="shared" si="119"/>
        <v>26538.75</v>
      </c>
      <c r="K609" s="60" t="s">
        <v>17</v>
      </c>
      <c r="L609" s="58">
        <v>4300</v>
      </c>
      <c r="N609" s="97">
        <f t="shared" ref="N609:N611" si="125">H609</f>
        <v>15</v>
      </c>
      <c r="O609" s="95"/>
      <c r="P609" s="95"/>
      <c r="Q609" s="112">
        <f t="shared" si="123"/>
        <v>4515</v>
      </c>
      <c r="R609" s="112">
        <f t="shared" si="120"/>
        <v>1032</v>
      </c>
      <c r="S609" s="112">
        <f t="shared" si="121"/>
        <v>1075</v>
      </c>
      <c r="T609" s="95"/>
      <c r="U609" s="95">
        <v>1</v>
      </c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/>
      <c r="AH609" s="95"/>
      <c r="AI609" s="95"/>
      <c r="AJ609" s="95"/>
      <c r="AK609" s="95"/>
      <c r="AL609" s="95"/>
      <c r="AM609" s="95"/>
      <c r="AN609" s="95"/>
      <c r="AO609" s="95"/>
      <c r="AP609" s="95"/>
      <c r="AQ609" s="95"/>
      <c r="AR609" s="95"/>
      <c r="AS609" s="95"/>
      <c r="AT609" s="95"/>
      <c r="AU609" s="95"/>
      <c r="AV609" s="95"/>
      <c r="AW609" s="95"/>
      <c r="AX609" s="95"/>
      <c r="AY609" s="95"/>
      <c r="AZ609" s="95"/>
      <c r="BA609" s="95"/>
      <c r="BB609" s="95"/>
      <c r="BC609" s="95"/>
      <c r="BD609" s="95"/>
      <c r="BE609" s="95"/>
      <c r="BF609" s="95"/>
      <c r="BG609" s="95"/>
      <c r="BH609" s="95"/>
      <c r="BI609" s="95"/>
      <c r="BJ609" s="95"/>
      <c r="BK609" s="95"/>
      <c r="BL609" s="95"/>
      <c r="BM609" s="95"/>
      <c r="BN609" s="95"/>
      <c r="BO609" s="95"/>
    </row>
    <row r="610" spans="1:67" ht="25.5" hidden="1" x14ac:dyDescent="0.2">
      <c r="A610" s="52" t="s">
        <v>1475</v>
      </c>
      <c r="B610" s="53" t="s">
        <v>1476</v>
      </c>
      <c r="C610" s="59" t="s">
        <v>1477</v>
      </c>
      <c r="D610" s="55">
        <v>200</v>
      </c>
      <c r="E610" s="56">
        <v>21</v>
      </c>
      <c r="F610" s="57">
        <v>4.8</v>
      </c>
      <c r="G610" s="55">
        <v>5</v>
      </c>
      <c r="H610" s="55">
        <v>29</v>
      </c>
      <c r="I610" s="52" t="s">
        <v>291</v>
      </c>
      <c r="J610" s="90">
        <f t="shared" si="119"/>
        <v>51308.25</v>
      </c>
      <c r="K610" s="60" t="s">
        <v>17</v>
      </c>
      <c r="L610" s="58">
        <v>8600</v>
      </c>
      <c r="N610" s="97">
        <f t="shared" si="125"/>
        <v>29</v>
      </c>
      <c r="O610" s="95"/>
      <c r="P610" s="95"/>
      <c r="Q610" s="112">
        <f t="shared" si="123"/>
        <v>9030</v>
      </c>
      <c r="R610" s="112">
        <f t="shared" si="120"/>
        <v>2064</v>
      </c>
      <c r="S610" s="112">
        <f t="shared" si="121"/>
        <v>2150</v>
      </c>
      <c r="T610" s="95"/>
      <c r="U610" s="95">
        <v>1</v>
      </c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/>
      <c r="AH610" s="95"/>
      <c r="AI610" s="95"/>
      <c r="AJ610" s="95"/>
      <c r="AK610" s="95"/>
      <c r="AL610" s="95"/>
      <c r="AM610" s="95"/>
      <c r="AN610" s="95"/>
      <c r="AO610" s="95"/>
      <c r="AP610" s="95"/>
      <c r="AQ610" s="95"/>
      <c r="AR610" s="95"/>
      <c r="AS610" s="95"/>
      <c r="AT610" s="95"/>
      <c r="AU610" s="95"/>
      <c r="AV610" s="95"/>
      <c r="AW610" s="95"/>
      <c r="AX610" s="95"/>
      <c r="AY610" s="95"/>
      <c r="AZ610" s="95"/>
      <c r="BA610" s="95"/>
      <c r="BB610" s="95"/>
      <c r="BC610" s="95"/>
      <c r="BD610" s="95"/>
      <c r="BE610" s="95"/>
      <c r="BF610" s="95"/>
      <c r="BG610" s="95"/>
      <c r="BH610" s="95"/>
      <c r="BI610" s="95"/>
      <c r="BJ610" s="95"/>
      <c r="BK610" s="95"/>
      <c r="BL610" s="95"/>
      <c r="BM610" s="95"/>
      <c r="BN610" s="95"/>
      <c r="BO610" s="95"/>
    </row>
    <row r="611" spans="1:67" ht="25.5" hidden="1" x14ac:dyDescent="0.2">
      <c r="A611" s="52" t="s">
        <v>1478</v>
      </c>
      <c r="B611" s="53" t="s">
        <v>1479</v>
      </c>
      <c r="C611" s="59" t="s">
        <v>1480</v>
      </c>
      <c r="D611" s="55">
        <v>200</v>
      </c>
      <c r="E611" s="56">
        <v>21</v>
      </c>
      <c r="F611" s="57">
        <v>4.8</v>
      </c>
      <c r="G611" s="55">
        <v>5</v>
      </c>
      <c r="H611" s="55">
        <v>48</v>
      </c>
      <c r="I611" s="52" t="s">
        <v>291</v>
      </c>
      <c r="J611" s="90">
        <f t="shared" si="119"/>
        <v>84924</v>
      </c>
      <c r="K611" s="60" t="s">
        <v>17</v>
      </c>
      <c r="L611" s="58">
        <v>16000</v>
      </c>
      <c r="N611" s="97">
        <f t="shared" si="125"/>
        <v>48</v>
      </c>
      <c r="O611" s="95"/>
      <c r="P611" s="95"/>
      <c r="Q611" s="112">
        <f t="shared" si="123"/>
        <v>16800</v>
      </c>
      <c r="R611" s="112">
        <f t="shared" si="120"/>
        <v>3840</v>
      </c>
      <c r="S611" s="112">
        <f t="shared" si="121"/>
        <v>4000</v>
      </c>
      <c r="T611" s="95"/>
      <c r="U611" s="95">
        <v>1</v>
      </c>
      <c r="V611" s="95"/>
      <c r="W611" s="95"/>
      <c r="X611" s="95"/>
      <c r="Y611" s="95"/>
      <c r="Z611" s="95"/>
      <c r="AA611" s="95"/>
      <c r="AB611" s="95"/>
      <c r="AC611" s="95"/>
      <c r="AD611" s="95"/>
      <c r="AE611" s="95"/>
      <c r="AF611" s="95"/>
      <c r="AG611" s="95"/>
      <c r="AH611" s="95"/>
      <c r="AI611" s="95"/>
      <c r="AJ611" s="95"/>
      <c r="AK611" s="95"/>
      <c r="AL611" s="95"/>
      <c r="AM611" s="95"/>
      <c r="AN611" s="95"/>
      <c r="AO611" s="95"/>
      <c r="AP611" s="95"/>
      <c r="AQ611" s="95"/>
      <c r="AR611" s="95"/>
      <c r="AS611" s="95"/>
      <c r="AT611" s="95"/>
      <c r="AU611" s="95"/>
      <c r="AV611" s="95"/>
      <c r="AW611" s="95"/>
      <c r="AX611" s="95"/>
      <c r="AY611" s="95"/>
      <c r="AZ611" s="95"/>
      <c r="BA611" s="95"/>
      <c r="BB611" s="95"/>
      <c r="BC611" s="95"/>
      <c r="BD611" s="95"/>
      <c r="BE611" s="95"/>
      <c r="BF611" s="95"/>
      <c r="BG611" s="95"/>
      <c r="BH611" s="95"/>
      <c r="BI611" s="95"/>
      <c r="BJ611" s="95"/>
      <c r="BK611" s="95"/>
      <c r="BL611" s="95"/>
      <c r="BM611" s="95"/>
      <c r="BN611" s="95"/>
      <c r="BO611" s="95"/>
    </row>
    <row r="612" spans="1:67" ht="25.5" hidden="1" x14ac:dyDescent="0.2">
      <c r="A612" s="50"/>
      <c r="B612" s="49" t="s">
        <v>1481</v>
      </c>
      <c r="C612" s="47" t="s">
        <v>1482</v>
      </c>
      <c r="D612" s="50"/>
      <c r="E612" s="50"/>
      <c r="F612" s="50"/>
      <c r="G612" s="50"/>
      <c r="H612" s="50"/>
      <c r="I612" s="50"/>
      <c r="J612" s="90">
        <f t="shared" si="119"/>
        <v>0</v>
      </c>
      <c r="K612" s="50"/>
      <c r="L612" s="51"/>
      <c r="N612" s="95"/>
      <c r="O612" s="95"/>
      <c r="P612" s="95"/>
      <c r="Q612" s="112" t="str">
        <f t="shared" si="123"/>
        <v/>
      </c>
      <c r="R612" s="112" t="str">
        <f t="shared" si="120"/>
        <v/>
      </c>
      <c r="S612" s="112" t="str">
        <f t="shared" si="121"/>
        <v/>
      </c>
      <c r="T612" s="95"/>
      <c r="U612" s="95"/>
      <c r="V612" s="95"/>
      <c r="W612" s="95"/>
      <c r="X612" s="95"/>
      <c r="Y612" s="95"/>
      <c r="Z612" s="95"/>
      <c r="AA612" s="95"/>
      <c r="AB612" s="95"/>
      <c r="AC612" s="95"/>
      <c r="AD612" s="95"/>
      <c r="AE612" s="95"/>
      <c r="AF612" s="95"/>
      <c r="AG612" s="95"/>
      <c r="AH612" s="95"/>
      <c r="AI612" s="95"/>
      <c r="AJ612" s="95"/>
      <c r="AK612" s="95"/>
      <c r="AL612" s="95"/>
      <c r="AM612" s="95"/>
      <c r="AN612" s="95"/>
      <c r="AO612" s="95"/>
      <c r="AP612" s="95"/>
      <c r="AQ612" s="95"/>
      <c r="AR612" s="95"/>
      <c r="AS612" s="95"/>
      <c r="AT612" s="95"/>
      <c r="AU612" s="95"/>
      <c r="AV612" s="95"/>
      <c r="AW612" s="95"/>
      <c r="AX612" s="95"/>
      <c r="AY612" s="95"/>
      <c r="AZ612" s="95"/>
      <c r="BA612" s="95"/>
      <c r="BB612" s="95"/>
      <c r="BC612" s="95"/>
      <c r="BD612" s="95"/>
      <c r="BE612" s="95"/>
      <c r="BF612" s="95"/>
      <c r="BG612" s="95"/>
      <c r="BH612" s="95"/>
      <c r="BI612" s="95"/>
      <c r="BJ612" s="95"/>
      <c r="BK612" s="95"/>
      <c r="BL612" s="95"/>
      <c r="BM612" s="95"/>
      <c r="BN612" s="95"/>
      <c r="BO612" s="95"/>
    </row>
    <row r="613" spans="1:67" ht="25.5" hidden="1" x14ac:dyDescent="0.2">
      <c r="A613" s="52" t="s">
        <v>1483</v>
      </c>
      <c r="B613" s="53" t="s">
        <v>1484</v>
      </c>
      <c r="C613" s="59" t="s">
        <v>1485</v>
      </c>
      <c r="D613" s="55">
        <v>160</v>
      </c>
      <c r="E613" s="56">
        <v>21</v>
      </c>
      <c r="F613" s="57">
        <v>4.8</v>
      </c>
      <c r="G613" s="55">
        <v>5</v>
      </c>
      <c r="H613" s="50"/>
      <c r="I613" s="50"/>
      <c r="J613" s="90">
        <f t="shared" si="119"/>
        <v>0</v>
      </c>
      <c r="K613" s="60" t="s">
        <v>17</v>
      </c>
      <c r="L613" s="58">
        <v>3400</v>
      </c>
      <c r="N613" s="95"/>
      <c r="O613" s="95"/>
      <c r="P613" s="95"/>
      <c r="Q613" s="112">
        <f t="shared" si="123"/>
        <v>4462.5</v>
      </c>
      <c r="R613" s="112">
        <f t="shared" si="120"/>
        <v>1020</v>
      </c>
      <c r="S613" s="112">
        <f t="shared" si="121"/>
        <v>1062.5</v>
      </c>
      <c r="T613" s="95"/>
      <c r="U613" s="95">
        <v>1</v>
      </c>
      <c r="V613" s="95"/>
      <c r="W613" s="95"/>
      <c r="X613" s="95"/>
      <c r="Y613" s="95"/>
      <c r="Z613" s="95"/>
      <c r="AA613" s="95"/>
      <c r="AB613" s="95"/>
      <c r="AC613" s="95"/>
      <c r="AD613" s="95"/>
      <c r="AE613" s="95"/>
      <c r="AF613" s="95"/>
      <c r="AG613" s="95"/>
      <c r="AH613" s="95"/>
      <c r="AI613" s="95"/>
      <c r="AJ613" s="95"/>
      <c r="AK613" s="95"/>
      <c r="AL613" s="95"/>
      <c r="AM613" s="95"/>
      <c r="AN613" s="95"/>
      <c r="AO613" s="95"/>
      <c r="AP613" s="95"/>
      <c r="AQ613" s="95"/>
      <c r="AR613" s="95"/>
      <c r="AS613" s="95"/>
      <c r="AT613" s="95"/>
      <c r="AU613" s="95"/>
      <c r="AV613" s="95"/>
      <c r="AW613" s="95"/>
      <c r="AX613" s="95"/>
      <c r="AY613" s="95"/>
      <c r="AZ613" s="95"/>
      <c r="BA613" s="95"/>
      <c r="BB613" s="95"/>
      <c r="BC613" s="95"/>
      <c r="BD613" s="95"/>
      <c r="BE613" s="95"/>
      <c r="BF613" s="95"/>
      <c r="BG613" s="95"/>
      <c r="BH613" s="95"/>
      <c r="BI613" s="95"/>
      <c r="BJ613" s="95"/>
      <c r="BK613" s="95"/>
      <c r="BL613" s="95"/>
      <c r="BM613" s="95"/>
      <c r="BN613" s="95"/>
      <c r="BO613" s="95"/>
    </row>
    <row r="614" spans="1:67" ht="25.5" hidden="1" x14ac:dyDescent="0.2">
      <c r="A614" s="52" t="s">
        <v>1486</v>
      </c>
      <c r="B614" s="53" t="s">
        <v>1487</v>
      </c>
      <c r="C614" s="59" t="s">
        <v>1488</v>
      </c>
      <c r="D614" s="55">
        <v>160</v>
      </c>
      <c r="E614" s="56">
        <v>21</v>
      </c>
      <c r="F614" s="57">
        <v>4.8</v>
      </c>
      <c r="G614" s="55">
        <v>5</v>
      </c>
      <c r="H614" s="50"/>
      <c r="I614" s="50"/>
      <c r="J614" s="90">
        <f t="shared" si="119"/>
        <v>0</v>
      </c>
      <c r="K614" s="60" t="s">
        <v>17</v>
      </c>
      <c r="L614" s="58">
        <v>5200</v>
      </c>
      <c r="N614" s="95"/>
      <c r="O614" s="95"/>
      <c r="P614" s="95"/>
      <c r="Q614" s="112">
        <f t="shared" si="123"/>
        <v>6825</v>
      </c>
      <c r="R614" s="112">
        <f t="shared" si="120"/>
        <v>1560</v>
      </c>
      <c r="S614" s="112">
        <f t="shared" si="121"/>
        <v>1625</v>
      </c>
      <c r="T614" s="95"/>
      <c r="U614" s="95">
        <v>1</v>
      </c>
      <c r="V614" s="95"/>
      <c r="W614" s="95"/>
      <c r="X614" s="95"/>
      <c r="Y614" s="95"/>
      <c r="Z614" s="95"/>
      <c r="AA614" s="95"/>
      <c r="AB614" s="95"/>
      <c r="AC614" s="95"/>
      <c r="AD614" s="95"/>
      <c r="AE614" s="95"/>
      <c r="AF614" s="95"/>
      <c r="AG614" s="95"/>
      <c r="AH614" s="95"/>
      <c r="AI614" s="95"/>
      <c r="AJ614" s="95"/>
      <c r="AK614" s="95"/>
      <c r="AL614" s="95"/>
      <c r="AM614" s="95"/>
      <c r="AN614" s="95"/>
      <c r="AO614" s="95"/>
      <c r="AP614" s="95"/>
      <c r="AQ614" s="95"/>
      <c r="AR614" s="95"/>
      <c r="AS614" s="95"/>
      <c r="AT614" s="95"/>
      <c r="AU614" s="95"/>
      <c r="AV614" s="95"/>
      <c r="AW614" s="95"/>
      <c r="AX614" s="95"/>
      <c r="AY614" s="95"/>
      <c r="AZ614" s="95"/>
      <c r="BA614" s="95"/>
      <c r="BB614" s="95"/>
      <c r="BC614" s="95"/>
      <c r="BD614" s="95"/>
      <c r="BE614" s="95"/>
      <c r="BF614" s="95"/>
      <c r="BG614" s="95"/>
      <c r="BH614" s="95"/>
      <c r="BI614" s="95"/>
      <c r="BJ614" s="95"/>
      <c r="BK614" s="95"/>
      <c r="BL614" s="95"/>
      <c r="BM614" s="95"/>
      <c r="BN614" s="95"/>
      <c r="BO614" s="95"/>
    </row>
    <row r="615" spans="1:67" ht="25.5" hidden="1" x14ac:dyDescent="0.2">
      <c r="A615" s="52" t="s">
        <v>1489</v>
      </c>
      <c r="B615" s="49" t="s">
        <v>1490</v>
      </c>
      <c r="C615" s="47" t="s">
        <v>1491</v>
      </c>
      <c r="D615" s="55">
        <v>90</v>
      </c>
      <c r="E615" s="56">
        <v>21</v>
      </c>
      <c r="F615" s="56">
        <v>10</v>
      </c>
      <c r="G615" s="55">
        <v>5</v>
      </c>
      <c r="H615" s="50"/>
      <c r="I615" s="50"/>
      <c r="J615" s="90">
        <f t="shared" si="119"/>
        <v>0</v>
      </c>
      <c r="K615" s="60" t="s">
        <v>1492</v>
      </c>
      <c r="L615" s="58">
        <v>106900</v>
      </c>
      <c r="N615" s="95"/>
      <c r="O615" s="95"/>
      <c r="P615" s="95"/>
      <c r="Q615" s="112">
        <f t="shared" si="123"/>
        <v>224490</v>
      </c>
      <c r="R615" s="112">
        <f t="shared" si="120"/>
        <v>118777.77777777778</v>
      </c>
      <c r="S615" s="112">
        <f t="shared" si="121"/>
        <v>59388.888888888891</v>
      </c>
      <c r="T615" s="95"/>
      <c r="U615" s="95"/>
      <c r="V615" s="95"/>
      <c r="W615" s="95"/>
      <c r="X615" s="95"/>
      <c r="Y615" s="95"/>
      <c r="Z615" s="95"/>
      <c r="AA615" s="95"/>
      <c r="AB615" s="95"/>
      <c r="AC615" s="95"/>
      <c r="AD615" s="95"/>
      <c r="AE615" s="95"/>
      <c r="AF615" s="95"/>
      <c r="AG615" s="95"/>
      <c r="AH615" s="95"/>
      <c r="AI615" s="95"/>
      <c r="AJ615" s="95"/>
      <c r="AK615" s="95">
        <v>1</v>
      </c>
      <c r="AL615" s="95">
        <v>1</v>
      </c>
      <c r="AM615" s="95"/>
      <c r="AN615" s="95"/>
      <c r="AO615" s="95"/>
      <c r="AP615" s="95"/>
      <c r="AQ615" s="95"/>
      <c r="AR615" s="95"/>
      <c r="AS615" s="95"/>
      <c r="AT615" s="95"/>
      <c r="AU615" s="95"/>
      <c r="AV615" s="95"/>
      <c r="AW615" s="95"/>
      <c r="AX615" s="95"/>
      <c r="AY615" s="95"/>
      <c r="AZ615" s="95"/>
      <c r="BA615" s="95"/>
      <c r="BB615" s="95"/>
      <c r="BC615" s="95"/>
      <c r="BD615" s="95"/>
      <c r="BE615" s="95"/>
      <c r="BF615" s="95"/>
      <c r="BG615" s="95"/>
      <c r="BH615" s="95"/>
      <c r="BI615" s="95"/>
      <c r="BJ615" s="95"/>
      <c r="BK615" s="95"/>
      <c r="BL615" s="95"/>
      <c r="BM615" s="95"/>
      <c r="BN615" s="95"/>
      <c r="BO615" s="95"/>
    </row>
    <row r="616" spans="1:67" ht="25.5" hidden="1" x14ac:dyDescent="0.2">
      <c r="A616" s="50"/>
      <c r="B616" s="49" t="s">
        <v>1493</v>
      </c>
      <c r="C616" s="47" t="s">
        <v>1494</v>
      </c>
      <c r="D616" s="50"/>
      <c r="E616" s="50"/>
      <c r="F616" s="50"/>
      <c r="G616" s="50"/>
      <c r="H616" s="50"/>
      <c r="I616" s="50"/>
      <c r="J616" s="90">
        <f t="shared" si="119"/>
        <v>0</v>
      </c>
      <c r="K616" s="50"/>
      <c r="L616" s="51"/>
      <c r="N616" s="95"/>
      <c r="O616" s="95"/>
      <c r="P616" s="95"/>
      <c r="Q616" s="112" t="str">
        <f t="shared" si="123"/>
        <v/>
      </c>
      <c r="R616" s="112" t="str">
        <f t="shared" si="120"/>
        <v/>
      </c>
      <c r="S616" s="112" t="str">
        <f t="shared" si="121"/>
        <v/>
      </c>
      <c r="T616" s="95"/>
      <c r="U616" s="95"/>
      <c r="V616" s="95"/>
      <c r="W616" s="95"/>
      <c r="X616" s="95"/>
      <c r="Y616" s="95"/>
      <c r="Z616" s="95"/>
      <c r="AA616" s="95"/>
      <c r="AB616" s="95"/>
      <c r="AC616" s="95"/>
      <c r="AD616" s="95"/>
      <c r="AE616" s="95"/>
      <c r="AF616" s="95"/>
      <c r="AG616" s="95"/>
      <c r="AH616" s="95"/>
      <c r="AI616" s="95"/>
      <c r="AJ616" s="95"/>
      <c r="AK616" s="95"/>
      <c r="AL616" s="95"/>
      <c r="AM616" s="95"/>
      <c r="AN616" s="95"/>
      <c r="AO616" s="95"/>
      <c r="AP616" s="95"/>
      <c r="AQ616" s="95"/>
      <c r="AR616" s="95"/>
      <c r="AS616" s="95"/>
      <c r="AT616" s="95"/>
      <c r="AU616" s="95"/>
      <c r="AV616" s="95"/>
      <c r="AW616" s="95"/>
      <c r="AX616" s="95"/>
      <c r="AY616" s="95"/>
      <c r="AZ616" s="95"/>
      <c r="BA616" s="95"/>
      <c r="BB616" s="95"/>
      <c r="BC616" s="95"/>
      <c r="BD616" s="95"/>
      <c r="BE616" s="95"/>
      <c r="BF616" s="95"/>
      <c r="BG616" s="95"/>
      <c r="BH616" s="95"/>
      <c r="BI616" s="95"/>
      <c r="BJ616" s="95"/>
      <c r="BK616" s="95"/>
      <c r="BL616" s="95"/>
      <c r="BM616" s="95"/>
      <c r="BN616" s="95"/>
      <c r="BO616" s="95"/>
    </row>
    <row r="617" spans="1:67" ht="25.5" hidden="1" x14ac:dyDescent="0.2">
      <c r="A617" s="52" t="s">
        <v>1495</v>
      </c>
      <c r="B617" s="53" t="s">
        <v>1496</v>
      </c>
      <c r="C617" s="59" t="s">
        <v>1497</v>
      </c>
      <c r="D617" s="55">
        <v>200</v>
      </c>
      <c r="E617" s="56">
        <v>21</v>
      </c>
      <c r="F617" s="57">
        <v>6.5</v>
      </c>
      <c r="G617" s="55">
        <v>5</v>
      </c>
      <c r="H617" s="55">
        <v>6</v>
      </c>
      <c r="I617" s="52" t="s">
        <v>291</v>
      </c>
      <c r="J617" s="90">
        <f t="shared" si="119"/>
        <v>10615.5</v>
      </c>
      <c r="K617" s="50"/>
      <c r="L617" s="58">
        <v>1532</v>
      </c>
      <c r="N617" s="97">
        <f t="shared" ref="N617:N620" si="126">H617</f>
        <v>6</v>
      </c>
      <c r="O617" s="95"/>
      <c r="P617" s="95"/>
      <c r="Q617" s="112">
        <f t="shared" si="123"/>
        <v>1608.6</v>
      </c>
      <c r="R617" s="112">
        <f t="shared" si="120"/>
        <v>497.9</v>
      </c>
      <c r="S617" s="112">
        <f t="shared" si="121"/>
        <v>383</v>
      </c>
      <c r="T617" s="95"/>
      <c r="U617" s="95"/>
      <c r="V617" s="95"/>
      <c r="W617" s="95"/>
      <c r="X617" s="95"/>
      <c r="Y617" s="95"/>
      <c r="Z617" s="95"/>
      <c r="AA617" s="95"/>
      <c r="AB617" s="95"/>
      <c r="AC617" s="95"/>
      <c r="AD617" s="95"/>
      <c r="AE617" s="95"/>
      <c r="AF617" s="95"/>
      <c r="AG617" s="95"/>
      <c r="AH617" s="95"/>
      <c r="AI617" s="95"/>
      <c r="AJ617" s="95"/>
      <c r="AK617" s="95"/>
      <c r="AL617" s="95"/>
      <c r="AM617" s="95"/>
      <c r="AN617" s="95"/>
      <c r="AO617" s="95"/>
      <c r="AP617" s="95"/>
      <c r="AQ617" s="95"/>
      <c r="AR617" s="95"/>
      <c r="AS617" s="95"/>
      <c r="AT617" s="95"/>
      <c r="AU617" s="95"/>
      <c r="AV617" s="95"/>
      <c r="AW617" s="95"/>
      <c r="AX617" s="95"/>
      <c r="AY617" s="95"/>
      <c r="AZ617" s="95"/>
      <c r="BA617" s="95"/>
      <c r="BB617" s="95"/>
      <c r="BC617" s="95"/>
      <c r="BD617" s="95"/>
      <c r="BE617" s="95"/>
      <c r="BF617" s="95"/>
      <c r="BG617" s="95"/>
      <c r="BH617" s="95"/>
      <c r="BI617" s="95"/>
      <c r="BJ617" s="95"/>
      <c r="BK617" s="95"/>
      <c r="BL617" s="95"/>
      <c r="BM617" s="95"/>
      <c r="BN617" s="95"/>
      <c r="BO617" s="95"/>
    </row>
    <row r="618" spans="1:67" ht="25.5" hidden="1" x14ac:dyDescent="0.2">
      <c r="A618" s="52" t="s">
        <v>1498</v>
      </c>
      <c r="B618" s="53" t="s">
        <v>1499</v>
      </c>
      <c r="C618" s="59" t="s">
        <v>1500</v>
      </c>
      <c r="D618" s="55">
        <v>200</v>
      </c>
      <c r="E618" s="56">
        <v>21</v>
      </c>
      <c r="F618" s="57">
        <v>6.5</v>
      </c>
      <c r="G618" s="55">
        <v>5</v>
      </c>
      <c r="H618" s="55">
        <v>8</v>
      </c>
      <c r="I618" s="52" t="s">
        <v>291</v>
      </c>
      <c r="J618" s="90">
        <f t="shared" si="119"/>
        <v>14154</v>
      </c>
      <c r="K618" s="60" t="s">
        <v>17</v>
      </c>
      <c r="L618" s="58">
        <v>50000</v>
      </c>
      <c r="N618" s="97">
        <f t="shared" si="126"/>
        <v>8</v>
      </c>
      <c r="O618" s="95"/>
      <c r="P618" s="95"/>
      <c r="Q618" s="112">
        <f t="shared" si="123"/>
        <v>47250</v>
      </c>
      <c r="R618" s="112">
        <f t="shared" si="120"/>
        <v>16250</v>
      </c>
      <c r="S618" s="112">
        <f t="shared" si="121"/>
        <v>12500</v>
      </c>
      <c r="T618" s="95"/>
      <c r="U618" s="95">
        <v>1</v>
      </c>
      <c r="V618" s="95"/>
      <c r="W618" s="95"/>
      <c r="X618" s="95"/>
      <c r="Y618" s="95"/>
      <c r="Z618" s="95"/>
      <c r="AA618" s="95"/>
      <c r="AB618" s="95"/>
      <c r="AC618" s="95"/>
      <c r="AD618" s="95"/>
      <c r="AE618" s="95"/>
      <c r="AF618" s="95"/>
      <c r="AG618" s="95"/>
      <c r="AH618" s="95"/>
      <c r="AI618" s="95"/>
      <c r="AJ618" s="95"/>
      <c r="AK618" s="95"/>
      <c r="AL618" s="95"/>
      <c r="AM618" s="95"/>
      <c r="AN618" s="95"/>
      <c r="AO618" s="95"/>
      <c r="AP618" s="95"/>
      <c r="AQ618" s="95"/>
      <c r="AR618" s="95"/>
      <c r="AS618" s="95"/>
      <c r="AT618" s="95"/>
      <c r="AU618" s="95"/>
      <c r="AV618" s="95"/>
      <c r="AW618" s="95"/>
      <c r="AX618" s="95"/>
      <c r="AY618" s="95"/>
      <c r="AZ618" s="95"/>
      <c r="BA618" s="95"/>
      <c r="BB618" s="95"/>
      <c r="BC618" s="95"/>
      <c r="BD618" s="95"/>
      <c r="BE618" s="95"/>
      <c r="BF618" s="95"/>
      <c r="BG618" s="95"/>
      <c r="BH618" s="95"/>
      <c r="BI618" s="95"/>
      <c r="BJ618" s="95"/>
      <c r="BK618" s="95"/>
      <c r="BL618" s="95"/>
      <c r="BM618" s="95"/>
      <c r="BN618" s="95"/>
      <c r="BO618" s="95"/>
    </row>
    <row r="619" spans="1:67" ht="25.5" hidden="1" x14ac:dyDescent="0.2">
      <c r="A619" s="52" t="s">
        <v>1501</v>
      </c>
      <c r="B619" s="53" t="s">
        <v>1502</v>
      </c>
      <c r="C619" s="59" t="s">
        <v>1503</v>
      </c>
      <c r="D619" s="55">
        <v>200</v>
      </c>
      <c r="E619" s="56">
        <v>21</v>
      </c>
      <c r="F619" s="57">
        <v>6.5</v>
      </c>
      <c r="G619" s="55">
        <v>5</v>
      </c>
      <c r="H619" s="55">
        <v>12</v>
      </c>
      <c r="I619" s="52" t="s">
        <v>291</v>
      </c>
      <c r="J619" s="90">
        <f t="shared" si="119"/>
        <v>21231</v>
      </c>
      <c r="K619" s="60" t="s">
        <v>17</v>
      </c>
      <c r="L619" s="58">
        <v>122727</v>
      </c>
      <c r="N619" s="97">
        <f t="shared" si="126"/>
        <v>12</v>
      </c>
      <c r="O619" s="95"/>
      <c r="P619" s="95"/>
      <c r="Q619" s="112">
        <f t="shared" si="123"/>
        <v>115977.015</v>
      </c>
      <c r="R619" s="112">
        <f t="shared" si="120"/>
        <v>39886.275000000001</v>
      </c>
      <c r="S619" s="112">
        <f t="shared" si="121"/>
        <v>30681.75</v>
      </c>
      <c r="T619" s="95"/>
      <c r="U619" s="95">
        <v>1</v>
      </c>
      <c r="V619" s="95"/>
      <c r="W619" s="95"/>
      <c r="X619" s="95"/>
      <c r="Y619" s="95"/>
      <c r="Z619" s="95"/>
      <c r="AA619" s="95"/>
      <c r="AB619" s="95"/>
      <c r="AC619" s="95"/>
      <c r="AD619" s="95"/>
      <c r="AE619" s="95"/>
      <c r="AF619" s="95"/>
      <c r="AG619" s="95"/>
      <c r="AH619" s="95"/>
      <c r="AI619" s="95"/>
      <c r="AJ619" s="95"/>
      <c r="AK619" s="95"/>
      <c r="AL619" s="95"/>
      <c r="AM619" s="95"/>
      <c r="AN619" s="95"/>
      <c r="AO619" s="95"/>
      <c r="AP619" s="95"/>
      <c r="AQ619" s="95"/>
      <c r="AR619" s="95"/>
      <c r="AS619" s="95"/>
      <c r="AT619" s="95"/>
      <c r="AU619" s="95"/>
      <c r="AV619" s="95"/>
      <c r="AW619" s="95"/>
      <c r="AX619" s="95"/>
      <c r="AY619" s="95"/>
      <c r="AZ619" s="95"/>
      <c r="BA619" s="95"/>
      <c r="BB619" s="95"/>
      <c r="BC619" s="95"/>
      <c r="BD619" s="95"/>
      <c r="BE619" s="95"/>
      <c r="BF619" s="95"/>
      <c r="BG619" s="95"/>
      <c r="BH619" s="95"/>
      <c r="BI619" s="95"/>
      <c r="BJ619" s="95"/>
      <c r="BK619" s="95"/>
      <c r="BL619" s="95"/>
      <c r="BM619" s="95"/>
      <c r="BN619" s="95"/>
      <c r="BO619" s="95"/>
    </row>
    <row r="620" spans="1:67" ht="25.5" hidden="1" x14ac:dyDescent="0.2">
      <c r="A620" s="52" t="s">
        <v>1504</v>
      </c>
      <c r="B620" s="53" t="s">
        <v>1505</v>
      </c>
      <c r="C620" s="59" t="s">
        <v>1506</v>
      </c>
      <c r="D620" s="55">
        <v>200</v>
      </c>
      <c r="E620" s="56">
        <v>21</v>
      </c>
      <c r="F620" s="57">
        <v>6.5</v>
      </c>
      <c r="G620" s="55">
        <v>5</v>
      </c>
      <c r="H620" s="55">
        <v>18</v>
      </c>
      <c r="I620" s="52" t="s">
        <v>291</v>
      </c>
      <c r="J620" s="90">
        <f t="shared" si="119"/>
        <v>31846.5</v>
      </c>
      <c r="K620" s="60" t="s">
        <v>17</v>
      </c>
      <c r="L620" s="58">
        <v>170909</v>
      </c>
      <c r="N620" s="97">
        <f t="shared" si="126"/>
        <v>18</v>
      </c>
      <c r="O620" s="95"/>
      <c r="P620" s="95"/>
      <c r="Q620" s="112">
        <f t="shared" si="123"/>
        <v>161509.005</v>
      </c>
      <c r="R620" s="112">
        <f t="shared" si="120"/>
        <v>55545.425000000003</v>
      </c>
      <c r="S620" s="112">
        <f t="shared" si="121"/>
        <v>42727.25</v>
      </c>
      <c r="T620" s="95"/>
      <c r="U620" s="95">
        <v>1</v>
      </c>
      <c r="V620" s="95"/>
      <c r="W620" s="95"/>
      <c r="X620" s="95"/>
      <c r="Y620" s="95"/>
      <c r="Z620" s="95"/>
      <c r="AA620" s="95"/>
      <c r="AB620" s="95"/>
      <c r="AC620" s="95"/>
      <c r="AD620" s="95"/>
      <c r="AE620" s="95"/>
      <c r="AF620" s="95"/>
      <c r="AG620" s="95"/>
      <c r="AH620" s="95"/>
      <c r="AI620" s="95"/>
      <c r="AJ620" s="95"/>
      <c r="AK620" s="95"/>
      <c r="AL620" s="95"/>
      <c r="AM620" s="95"/>
      <c r="AN620" s="95"/>
      <c r="AO620" s="95"/>
      <c r="AP620" s="95"/>
      <c r="AQ620" s="95"/>
      <c r="AR620" s="95"/>
      <c r="AS620" s="95"/>
      <c r="AT620" s="95"/>
      <c r="AU620" s="95"/>
      <c r="AV620" s="95"/>
      <c r="AW620" s="95"/>
      <c r="AX620" s="95"/>
      <c r="AY620" s="95"/>
      <c r="AZ620" s="95"/>
      <c r="BA620" s="95"/>
      <c r="BB620" s="95"/>
      <c r="BC620" s="95"/>
      <c r="BD620" s="95"/>
      <c r="BE620" s="95"/>
      <c r="BF620" s="95"/>
      <c r="BG620" s="95"/>
      <c r="BH620" s="95"/>
      <c r="BI620" s="95"/>
      <c r="BJ620" s="95"/>
      <c r="BK620" s="95"/>
      <c r="BL620" s="95"/>
      <c r="BM620" s="95"/>
      <c r="BN620" s="95"/>
      <c r="BO620" s="95"/>
    </row>
    <row r="621" spans="1:67" ht="25.5" hidden="1" x14ac:dyDescent="0.2">
      <c r="A621" s="50"/>
      <c r="B621" s="49" t="s">
        <v>1507</v>
      </c>
      <c r="C621" s="47" t="s">
        <v>1508</v>
      </c>
      <c r="D621" s="50"/>
      <c r="E621" s="50"/>
      <c r="F621" s="50"/>
      <c r="G621" s="50"/>
      <c r="H621" s="50"/>
      <c r="I621" s="50"/>
      <c r="J621" s="90">
        <f t="shared" si="119"/>
        <v>0</v>
      </c>
      <c r="K621" s="50"/>
      <c r="L621" s="51"/>
      <c r="N621" s="95"/>
      <c r="O621" s="95"/>
      <c r="P621" s="95"/>
      <c r="Q621" s="112" t="str">
        <f t="shared" si="123"/>
        <v/>
      </c>
      <c r="R621" s="112" t="str">
        <f t="shared" si="120"/>
        <v/>
      </c>
      <c r="S621" s="112" t="str">
        <f t="shared" si="121"/>
        <v/>
      </c>
      <c r="T621" s="95"/>
      <c r="U621" s="95"/>
      <c r="V621" s="95"/>
      <c r="W621" s="95"/>
      <c r="X621" s="95"/>
      <c r="Y621" s="95"/>
      <c r="Z621" s="95"/>
      <c r="AA621" s="95"/>
      <c r="AB621" s="95"/>
      <c r="AC621" s="95"/>
      <c r="AD621" s="95"/>
      <c r="AE621" s="95"/>
      <c r="AF621" s="95"/>
      <c r="AG621" s="95"/>
      <c r="AH621" s="95"/>
      <c r="AI621" s="95"/>
      <c r="AJ621" s="95"/>
      <c r="AK621" s="95"/>
      <c r="AL621" s="95"/>
      <c r="AM621" s="95"/>
      <c r="AN621" s="95"/>
      <c r="AO621" s="95"/>
      <c r="AP621" s="95"/>
      <c r="AQ621" s="95"/>
      <c r="AR621" s="95"/>
      <c r="AS621" s="95"/>
      <c r="AT621" s="95"/>
      <c r="AU621" s="95"/>
      <c r="AV621" s="95"/>
      <c r="AW621" s="95"/>
      <c r="AX621" s="95"/>
      <c r="AY621" s="95"/>
      <c r="AZ621" s="95"/>
      <c r="BA621" s="95"/>
      <c r="BB621" s="95"/>
      <c r="BC621" s="95"/>
      <c r="BD621" s="95"/>
      <c r="BE621" s="95"/>
      <c r="BF621" s="95"/>
      <c r="BG621" s="95"/>
      <c r="BH621" s="95"/>
      <c r="BI621" s="95"/>
      <c r="BJ621" s="95"/>
      <c r="BK621" s="95"/>
      <c r="BL621" s="95"/>
      <c r="BM621" s="95"/>
      <c r="BN621" s="95"/>
      <c r="BO621" s="95"/>
    </row>
    <row r="622" spans="1:67" ht="25.5" hidden="1" x14ac:dyDescent="0.2">
      <c r="A622" s="52" t="s">
        <v>1509</v>
      </c>
      <c r="B622" s="53" t="s">
        <v>1510</v>
      </c>
      <c r="C622" s="59" t="s">
        <v>1334</v>
      </c>
      <c r="D622" s="55">
        <v>160</v>
      </c>
      <c r="E622" s="56">
        <v>19</v>
      </c>
      <c r="F622" s="57">
        <v>1.7</v>
      </c>
      <c r="G622" s="55">
        <v>5</v>
      </c>
      <c r="H622" s="55">
        <v>16</v>
      </c>
      <c r="I622" s="52" t="s">
        <v>291</v>
      </c>
      <c r="J622" s="90">
        <f t="shared" si="119"/>
        <v>28308</v>
      </c>
      <c r="K622" s="50"/>
      <c r="L622" s="58">
        <v>3600</v>
      </c>
      <c r="N622" s="97">
        <f t="shared" ref="N622:N623" si="127">H622</f>
        <v>16</v>
      </c>
      <c r="O622" s="95"/>
      <c r="P622" s="95"/>
      <c r="Q622" s="112">
        <f t="shared" si="123"/>
        <v>4275</v>
      </c>
      <c r="R622" s="112">
        <f t="shared" si="120"/>
        <v>382.50000000000006</v>
      </c>
      <c r="S622" s="112">
        <f t="shared" si="121"/>
        <v>1125</v>
      </c>
      <c r="T622" s="95"/>
      <c r="U622" s="95"/>
      <c r="V622" s="95"/>
      <c r="W622" s="95"/>
      <c r="X622" s="95"/>
      <c r="Y622" s="95"/>
      <c r="Z622" s="95"/>
      <c r="AA622" s="95"/>
      <c r="AB622" s="95"/>
      <c r="AC622" s="95"/>
      <c r="AD622" s="95"/>
      <c r="AE622" s="95"/>
      <c r="AF622" s="95"/>
      <c r="AG622" s="95"/>
      <c r="AH622" s="95"/>
      <c r="AI622" s="95"/>
      <c r="AJ622" s="95"/>
      <c r="AK622" s="95"/>
      <c r="AL622" s="95"/>
      <c r="AM622" s="95"/>
      <c r="AN622" s="95"/>
      <c r="AO622" s="95"/>
      <c r="AP622" s="95"/>
      <c r="AQ622" s="95"/>
      <c r="AR622" s="95"/>
      <c r="AS622" s="95"/>
      <c r="AT622" s="95"/>
      <c r="AU622" s="95"/>
      <c r="AV622" s="95"/>
      <c r="AW622" s="95"/>
      <c r="AX622" s="95"/>
      <c r="AY622" s="95"/>
      <c r="AZ622" s="95"/>
      <c r="BA622" s="95"/>
      <c r="BB622" s="95"/>
      <c r="BC622" s="95"/>
      <c r="BD622" s="95"/>
      <c r="BE622" s="95"/>
      <c r="BF622" s="95"/>
      <c r="BG622" s="95"/>
      <c r="BH622" s="95"/>
      <c r="BI622" s="95"/>
      <c r="BJ622" s="95"/>
      <c r="BK622" s="95"/>
      <c r="BL622" s="95"/>
      <c r="BM622" s="95"/>
      <c r="BN622" s="95"/>
      <c r="BO622" s="95"/>
    </row>
    <row r="623" spans="1:67" ht="25.5" hidden="1" x14ac:dyDescent="0.2">
      <c r="A623" s="52" t="s">
        <v>1511</v>
      </c>
      <c r="B623" s="53" t="s">
        <v>1512</v>
      </c>
      <c r="C623" s="59" t="s">
        <v>1337</v>
      </c>
      <c r="D623" s="55">
        <v>160</v>
      </c>
      <c r="E623" s="56">
        <v>19</v>
      </c>
      <c r="F623" s="57">
        <v>1.7</v>
      </c>
      <c r="G623" s="55">
        <v>5</v>
      </c>
      <c r="H623" s="55">
        <v>29</v>
      </c>
      <c r="I623" s="52" t="s">
        <v>291</v>
      </c>
      <c r="J623" s="90">
        <f t="shared" si="119"/>
        <v>51308.25</v>
      </c>
      <c r="K623" s="50"/>
      <c r="L623" s="58">
        <v>7900</v>
      </c>
      <c r="N623" s="97">
        <f t="shared" si="127"/>
        <v>29</v>
      </c>
      <c r="O623" s="95"/>
      <c r="P623" s="95"/>
      <c r="Q623" s="112">
        <f t="shared" si="123"/>
        <v>9381.25</v>
      </c>
      <c r="R623" s="112">
        <f t="shared" si="120"/>
        <v>839.375</v>
      </c>
      <c r="S623" s="112">
        <f t="shared" si="121"/>
        <v>2468.75</v>
      </c>
      <c r="T623" s="95"/>
      <c r="U623" s="95"/>
      <c r="V623" s="95"/>
      <c r="W623" s="95"/>
      <c r="X623" s="95"/>
      <c r="Y623" s="95"/>
      <c r="Z623" s="95"/>
      <c r="AA623" s="95"/>
      <c r="AB623" s="95"/>
      <c r="AC623" s="95"/>
      <c r="AD623" s="95"/>
      <c r="AE623" s="95"/>
      <c r="AF623" s="95"/>
      <c r="AG623" s="95"/>
      <c r="AH623" s="95"/>
      <c r="AI623" s="95"/>
      <c r="AJ623" s="95"/>
      <c r="AK623" s="95"/>
      <c r="AL623" s="95"/>
      <c r="AM623" s="95"/>
      <c r="AN623" s="95"/>
      <c r="AO623" s="95"/>
      <c r="AP623" s="95"/>
      <c r="AQ623" s="95"/>
      <c r="AR623" s="95"/>
      <c r="AS623" s="95"/>
      <c r="AT623" s="95"/>
      <c r="AU623" s="95"/>
      <c r="AV623" s="95"/>
      <c r="AW623" s="95"/>
      <c r="AX623" s="95"/>
      <c r="AY623" s="95"/>
      <c r="AZ623" s="95"/>
      <c r="BA623" s="95"/>
      <c r="BB623" s="95"/>
      <c r="BC623" s="95"/>
      <c r="BD623" s="95"/>
      <c r="BE623" s="95"/>
      <c r="BF623" s="95"/>
      <c r="BG623" s="95"/>
      <c r="BH623" s="95"/>
      <c r="BI623" s="95"/>
      <c r="BJ623" s="95"/>
      <c r="BK623" s="95"/>
      <c r="BL623" s="95"/>
      <c r="BM623" s="95"/>
      <c r="BN623" s="95"/>
      <c r="BO623" s="95"/>
    </row>
    <row r="624" spans="1:67" ht="25.5" hidden="1" x14ac:dyDescent="0.2">
      <c r="A624" s="50"/>
      <c r="B624" s="49" t="s">
        <v>1513</v>
      </c>
      <c r="C624" s="47" t="s">
        <v>1514</v>
      </c>
      <c r="D624" s="50"/>
      <c r="E624" s="50"/>
      <c r="F624" s="50"/>
      <c r="G624" s="50"/>
      <c r="H624" s="50"/>
      <c r="I624" s="50"/>
      <c r="J624" s="90">
        <f t="shared" si="119"/>
        <v>0</v>
      </c>
      <c r="K624" s="50"/>
      <c r="L624" s="51"/>
      <c r="N624" s="95"/>
      <c r="O624" s="95"/>
      <c r="P624" s="95"/>
      <c r="Q624" s="112" t="str">
        <f t="shared" si="123"/>
        <v/>
      </c>
      <c r="R624" s="112" t="str">
        <f t="shared" si="120"/>
        <v/>
      </c>
      <c r="S624" s="112" t="str">
        <f t="shared" si="121"/>
        <v/>
      </c>
      <c r="T624" s="95"/>
      <c r="U624" s="95"/>
      <c r="V624" s="95"/>
      <c r="W624" s="95"/>
      <c r="X624" s="95"/>
      <c r="Y624" s="95"/>
      <c r="Z624" s="95"/>
      <c r="AA624" s="95"/>
      <c r="AB624" s="95"/>
      <c r="AC624" s="95"/>
      <c r="AD624" s="95"/>
      <c r="AE624" s="95"/>
      <c r="AF624" s="95"/>
      <c r="AG624" s="95"/>
      <c r="AH624" s="95"/>
      <c r="AI624" s="95"/>
      <c r="AJ624" s="95"/>
      <c r="AK624" s="95"/>
      <c r="AL624" s="95"/>
      <c r="AM624" s="95"/>
      <c r="AN624" s="95"/>
      <c r="AO624" s="95"/>
      <c r="AP624" s="95"/>
      <c r="AQ624" s="95"/>
      <c r="AR624" s="95"/>
      <c r="AS624" s="95"/>
      <c r="AT624" s="95"/>
      <c r="AU624" s="95"/>
      <c r="AV624" s="95"/>
      <c r="AW624" s="95"/>
      <c r="AX624" s="95"/>
      <c r="AY624" s="95"/>
      <c r="AZ624" s="95"/>
      <c r="BA624" s="95"/>
      <c r="BB624" s="95"/>
      <c r="BC624" s="95"/>
      <c r="BD624" s="95"/>
      <c r="BE624" s="95"/>
      <c r="BF624" s="95"/>
      <c r="BG624" s="95"/>
      <c r="BH624" s="95"/>
      <c r="BI624" s="95"/>
      <c r="BJ624" s="95"/>
      <c r="BK624" s="95"/>
      <c r="BL624" s="95"/>
      <c r="BM624" s="95"/>
      <c r="BN624" s="95"/>
      <c r="BO624" s="95"/>
    </row>
    <row r="625" spans="1:67" ht="25.5" hidden="1" x14ac:dyDescent="0.2">
      <c r="A625" s="52" t="s">
        <v>1515</v>
      </c>
      <c r="B625" s="53" t="s">
        <v>1516</v>
      </c>
      <c r="C625" s="59" t="s">
        <v>535</v>
      </c>
      <c r="D625" s="55">
        <v>200</v>
      </c>
      <c r="E625" s="56">
        <v>14</v>
      </c>
      <c r="F625" s="57">
        <v>6.4</v>
      </c>
      <c r="G625" s="55">
        <v>5</v>
      </c>
      <c r="H625" s="55">
        <v>144</v>
      </c>
      <c r="I625" s="52" t="s">
        <v>291</v>
      </c>
      <c r="J625" s="90">
        <f t="shared" si="119"/>
        <v>254772</v>
      </c>
      <c r="K625" s="60" t="s">
        <v>17</v>
      </c>
      <c r="L625" s="58">
        <v>630000</v>
      </c>
      <c r="N625" s="97">
        <f>H625</f>
        <v>144</v>
      </c>
      <c r="O625" s="95"/>
      <c r="P625" s="95"/>
      <c r="Q625" s="112">
        <f t="shared" si="123"/>
        <v>396900.00000000006</v>
      </c>
      <c r="R625" s="112">
        <f t="shared" si="120"/>
        <v>201600</v>
      </c>
      <c r="S625" s="112">
        <f t="shared" si="121"/>
        <v>157500</v>
      </c>
      <c r="T625" s="95"/>
      <c r="U625" s="95">
        <v>1</v>
      </c>
      <c r="V625" s="95"/>
      <c r="W625" s="95"/>
      <c r="X625" s="95"/>
      <c r="Y625" s="95"/>
      <c r="Z625" s="95"/>
      <c r="AA625" s="95"/>
      <c r="AB625" s="95"/>
      <c r="AC625" s="95"/>
      <c r="AD625" s="95"/>
      <c r="AE625" s="95"/>
      <c r="AF625" s="95"/>
      <c r="AG625" s="95"/>
      <c r="AH625" s="95"/>
      <c r="AI625" s="95"/>
      <c r="AJ625" s="95"/>
      <c r="AK625" s="95"/>
      <c r="AL625" s="95"/>
      <c r="AM625" s="95"/>
      <c r="AN625" s="95"/>
      <c r="AO625" s="95"/>
      <c r="AP625" s="95"/>
      <c r="AQ625" s="95"/>
      <c r="AR625" s="95"/>
      <c r="AS625" s="95"/>
      <c r="AT625" s="95"/>
      <c r="AU625" s="95"/>
      <c r="AV625" s="95"/>
      <c r="AW625" s="95"/>
      <c r="AX625" s="95"/>
      <c r="AY625" s="95"/>
      <c r="AZ625" s="95"/>
      <c r="BA625" s="95"/>
      <c r="BB625" s="95"/>
      <c r="BC625" s="95"/>
      <c r="BD625" s="95"/>
      <c r="BE625" s="95"/>
      <c r="BF625" s="95"/>
      <c r="BG625" s="95"/>
      <c r="BH625" s="95"/>
      <c r="BI625" s="95"/>
      <c r="BJ625" s="95"/>
      <c r="BK625" s="95"/>
      <c r="BL625" s="95"/>
      <c r="BM625" s="95"/>
      <c r="BN625" s="95"/>
      <c r="BO625" s="95"/>
    </row>
    <row r="626" spans="1:67" ht="25.5" hidden="1" x14ac:dyDescent="0.2">
      <c r="A626" s="50"/>
      <c r="B626" s="49" t="s">
        <v>1517</v>
      </c>
      <c r="C626" s="47" t="s">
        <v>1518</v>
      </c>
      <c r="D626" s="50"/>
      <c r="E626" s="50"/>
      <c r="F626" s="50"/>
      <c r="G626" s="50"/>
      <c r="H626" s="50"/>
      <c r="I626" s="50"/>
      <c r="J626" s="90">
        <f t="shared" si="119"/>
        <v>0</v>
      </c>
      <c r="K626" s="50"/>
      <c r="L626" s="51"/>
      <c r="N626" s="95"/>
      <c r="O626" s="95"/>
      <c r="P626" s="95"/>
      <c r="Q626" s="112" t="str">
        <f t="shared" si="123"/>
        <v/>
      </c>
      <c r="R626" s="112" t="str">
        <f t="shared" si="120"/>
        <v/>
      </c>
      <c r="S626" s="112" t="str">
        <f t="shared" si="121"/>
        <v/>
      </c>
      <c r="T626" s="95"/>
      <c r="U626" s="95"/>
      <c r="V626" s="95"/>
      <c r="W626" s="95"/>
      <c r="X626" s="95"/>
      <c r="Y626" s="95"/>
      <c r="Z626" s="95"/>
      <c r="AA626" s="95"/>
      <c r="AB626" s="95"/>
      <c r="AC626" s="95"/>
      <c r="AD626" s="95"/>
      <c r="AE626" s="95"/>
      <c r="AF626" s="95"/>
      <c r="AG626" s="95"/>
      <c r="AH626" s="95"/>
      <c r="AI626" s="95"/>
      <c r="AJ626" s="95"/>
      <c r="AK626" s="95"/>
      <c r="AL626" s="95"/>
      <c r="AM626" s="95"/>
      <c r="AN626" s="95"/>
      <c r="AO626" s="95"/>
      <c r="AP626" s="95"/>
      <c r="AQ626" s="95"/>
      <c r="AR626" s="95"/>
      <c r="AS626" s="95"/>
      <c r="AT626" s="95"/>
      <c r="AU626" s="95"/>
      <c r="AV626" s="95"/>
      <c r="AW626" s="95"/>
      <c r="AX626" s="95"/>
      <c r="AY626" s="95"/>
      <c r="AZ626" s="95"/>
      <c r="BA626" s="95"/>
      <c r="BB626" s="95"/>
      <c r="BC626" s="95"/>
      <c r="BD626" s="95"/>
      <c r="BE626" s="95"/>
      <c r="BF626" s="95"/>
      <c r="BG626" s="95"/>
      <c r="BH626" s="95"/>
      <c r="BI626" s="95"/>
      <c r="BJ626" s="95"/>
      <c r="BK626" s="95"/>
      <c r="BL626" s="95"/>
      <c r="BM626" s="95"/>
      <c r="BN626" s="95"/>
      <c r="BO626" s="95"/>
    </row>
    <row r="627" spans="1:67" ht="25.5" hidden="1" x14ac:dyDescent="0.2">
      <c r="A627" s="52" t="s">
        <v>1519</v>
      </c>
      <c r="B627" s="53" t="s">
        <v>1520</v>
      </c>
      <c r="C627" s="59" t="s">
        <v>1074</v>
      </c>
      <c r="D627" s="55">
        <v>230</v>
      </c>
      <c r="E627" s="56">
        <v>14</v>
      </c>
      <c r="F627" s="57">
        <v>6.5</v>
      </c>
      <c r="G627" s="55">
        <v>5</v>
      </c>
      <c r="H627" s="55">
        <v>19</v>
      </c>
      <c r="I627" s="52" t="s">
        <v>16</v>
      </c>
      <c r="J627" s="90">
        <f t="shared" si="119"/>
        <v>197834.90909090909</v>
      </c>
      <c r="K627" s="60" t="s">
        <v>17</v>
      </c>
      <c r="L627" s="58">
        <v>1117200</v>
      </c>
      <c r="N627" s="95"/>
      <c r="O627" s="95"/>
      <c r="P627" s="97">
        <f t="shared" ref="P627:P628" si="128">H627</f>
        <v>19</v>
      </c>
      <c r="Q627" s="112">
        <f t="shared" si="123"/>
        <v>612031.30434782605</v>
      </c>
      <c r="R627" s="112">
        <f t="shared" si="120"/>
        <v>315730.4347826087</v>
      </c>
      <c r="S627" s="112">
        <f t="shared" si="121"/>
        <v>242869.5652173913</v>
      </c>
      <c r="T627" s="95"/>
      <c r="U627" s="95">
        <v>1</v>
      </c>
      <c r="V627" s="95"/>
      <c r="W627" s="95"/>
      <c r="X627" s="95"/>
      <c r="Y627" s="95"/>
      <c r="Z627" s="95"/>
      <c r="AA627" s="95"/>
      <c r="AB627" s="95"/>
      <c r="AC627" s="95"/>
      <c r="AD627" s="95"/>
      <c r="AE627" s="95"/>
      <c r="AF627" s="95"/>
      <c r="AG627" s="95"/>
      <c r="AH627" s="95"/>
      <c r="AI627" s="95"/>
      <c r="AJ627" s="95"/>
      <c r="AK627" s="95"/>
      <c r="AL627" s="95"/>
      <c r="AM627" s="95"/>
      <c r="AN627" s="95"/>
      <c r="AO627" s="95"/>
      <c r="AP627" s="95"/>
      <c r="AQ627" s="95"/>
      <c r="AR627" s="95"/>
      <c r="AS627" s="95"/>
      <c r="AT627" s="95"/>
      <c r="AU627" s="95"/>
      <c r="AV627" s="95"/>
      <c r="AW627" s="95"/>
      <c r="AX627" s="95"/>
      <c r="AY627" s="95"/>
      <c r="AZ627" s="95"/>
      <c r="BA627" s="95"/>
      <c r="BB627" s="95"/>
      <c r="BC627" s="95"/>
      <c r="BD627" s="95"/>
      <c r="BE627" s="95"/>
      <c r="BF627" s="95"/>
      <c r="BG627" s="95"/>
      <c r="BH627" s="95"/>
      <c r="BI627" s="95"/>
      <c r="BJ627" s="95"/>
      <c r="BK627" s="95"/>
      <c r="BL627" s="95"/>
      <c r="BM627" s="95"/>
      <c r="BN627" s="95"/>
      <c r="BO627" s="95"/>
    </row>
    <row r="628" spans="1:67" ht="25.5" hidden="1" x14ac:dyDescent="0.2">
      <c r="A628" s="52" t="s">
        <v>1521</v>
      </c>
      <c r="B628" s="53" t="s">
        <v>1522</v>
      </c>
      <c r="C628" s="59" t="s">
        <v>1523</v>
      </c>
      <c r="D628" s="55">
        <v>230</v>
      </c>
      <c r="E628" s="56">
        <v>13</v>
      </c>
      <c r="F628" s="57">
        <v>3.9</v>
      </c>
      <c r="G628" s="55">
        <v>5</v>
      </c>
      <c r="H628" s="55">
        <v>97</v>
      </c>
      <c r="I628" s="52" t="s">
        <v>16</v>
      </c>
      <c r="J628" s="90">
        <f t="shared" si="119"/>
        <v>1009999.2727272727</v>
      </c>
      <c r="K628" s="60" t="s">
        <v>96</v>
      </c>
      <c r="L628" s="58">
        <v>7036900</v>
      </c>
      <c r="N628" s="95"/>
      <c r="O628" s="95"/>
      <c r="P628" s="97">
        <f t="shared" si="128"/>
        <v>97</v>
      </c>
      <c r="Q628" s="112">
        <f t="shared" si="123"/>
        <v>3579640.4347826089</v>
      </c>
      <c r="R628" s="112">
        <f t="shared" si="120"/>
        <v>1193213.4782608696</v>
      </c>
      <c r="S628" s="112">
        <f t="shared" si="121"/>
        <v>1529760.8695652173</v>
      </c>
      <c r="T628" s="95"/>
      <c r="U628" s="95"/>
      <c r="V628" s="95"/>
      <c r="W628" s="95">
        <v>1</v>
      </c>
      <c r="X628" s="95"/>
      <c r="Y628" s="95"/>
      <c r="Z628" s="95"/>
      <c r="AA628" s="95"/>
      <c r="AB628" s="95"/>
      <c r="AC628" s="95"/>
      <c r="AD628" s="95"/>
      <c r="AE628" s="95"/>
      <c r="AF628" s="95"/>
      <c r="AG628" s="95"/>
      <c r="AH628" s="95"/>
      <c r="AI628" s="95"/>
      <c r="AJ628" s="95"/>
      <c r="AK628" s="95"/>
      <c r="AL628" s="95"/>
      <c r="AM628" s="95"/>
      <c r="AN628" s="95"/>
      <c r="AO628" s="95"/>
      <c r="AP628" s="95"/>
      <c r="AQ628" s="95"/>
      <c r="AR628" s="95"/>
      <c r="AS628" s="95"/>
      <c r="AT628" s="95"/>
      <c r="AU628" s="95"/>
      <c r="AV628" s="95"/>
      <c r="AW628" s="95"/>
      <c r="AX628" s="95"/>
      <c r="AY628" s="95"/>
      <c r="AZ628" s="95"/>
      <c r="BA628" s="95"/>
      <c r="BB628" s="95"/>
      <c r="BC628" s="95"/>
      <c r="BD628" s="95"/>
      <c r="BE628" s="95"/>
      <c r="BF628" s="95"/>
      <c r="BG628" s="95"/>
      <c r="BH628" s="95"/>
      <c r="BI628" s="95"/>
      <c r="BJ628" s="95"/>
      <c r="BK628" s="95"/>
      <c r="BL628" s="95"/>
      <c r="BM628" s="95"/>
      <c r="BN628" s="95"/>
      <c r="BO628" s="95"/>
    </row>
    <row r="629" spans="1:67" ht="25.5" hidden="1" x14ac:dyDescent="0.2">
      <c r="A629" s="50"/>
      <c r="B629" s="49" t="s">
        <v>1524</v>
      </c>
      <c r="C629" s="47" t="s">
        <v>1525</v>
      </c>
      <c r="D629" s="50"/>
      <c r="E629" s="50"/>
      <c r="F629" s="50"/>
      <c r="G629" s="50"/>
      <c r="H629" s="50"/>
      <c r="I629" s="50"/>
      <c r="J629" s="90">
        <f t="shared" si="119"/>
        <v>0</v>
      </c>
      <c r="K629" s="50"/>
      <c r="L629" s="51"/>
      <c r="N629" s="95"/>
      <c r="O629" s="95"/>
      <c r="P629" s="95"/>
      <c r="Q629" s="112" t="str">
        <f t="shared" si="123"/>
        <v/>
      </c>
      <c r="R629" s="112" t="str">
        <f t="shared" si="120"/>
        <v/>
      </c>
      <c r="S629" s="112" t="str">
        <f t="shared" si="121"/>
        <v/>
      </c>
      <c r="T629" s="95"/>
      <c r="U629" s="95"/>
      <c r="V629" s="95"/>
      <c r="W629" s="95"/>
      <c r="X629" s="95"/>
      <c r="Y629" s="95"/>
      <c r="Z629" s="95"/>
      <c r="AA629" s="95"/>
      <c r="AB629" s="95"/>
      <c r="AC629" s="95"/>
      <c r="AD629" s="95"/>
      <c r="AE629" s="95"/>
      <c r="AF629" s="95"/>
      <c r="AG629" s="95"/>
      <c r="AH629" s="95"/>
      <c r="AI629" s="95"/>
      <c r="AJ629" s="95"/>
      <c r="AK629" s="95"/>
      <c r="AL629" s="95"/>
      <c r="AM629" s="95"/>
      <c r="AN629" s="95"/>
      <c r="AO629" s="95"/>
      <c r="AP629" s="95"/>
      <c r="AQ629" s="95"/>
      <c r="AR629" s="95"/>
      <c r="AS629" s="95"/>
      <c r="AT629" s="95"/>
      <c r="AU629" s="95"/>
      <c r="AV629" s="95"/>
      <c r="AW629" s="95"/>
      <c r="AX629" s="95"/>
      <c r="AY629" s="95"/>
      <c r="AZ629" s="95"/>
      <c r="BA629" s="95"/>
      <c r="BB629" s="95"/>
      <c r="BC629" s="95"/>
      <c r="BD629" s="95"/>
      <c r="BE629" s="95"/>
      <c r="BF629" s="95"/>
      <c r="BG629" s="95"/>
      <c r="BH629" s="95"/>
      <c r="BI629" s="95"/>
      <c r="BJ629" s="95"/>
      <c r="BK629" s="95"/>
      <c r="BL629" s="95"/>
      <c r="BM629" s="95"/>
      <c r="BN629" s="95"/>
      <c r="BO629" s="95"/>
    </row>
    <row r="630" spans="1:67" ht="25.5" hidden="1" x14ac:dyDescent="0.2">
      <c r="A630" s="52" t="s">
        <v>1526</v>
      </c>
      <c r="B630" s="53" t="s">
        <v>1527</v>
      </c>
      <c r="C630" s="59" t="s">
        <v>1528</v>
      </c>
      <c r="D630" s="55">
        <v>200</v>
      </c>
      <c r="E630" s="56">
        <v>18</v>
      </c>
      <c r="F630" s="57">
        <v>4.5</v>
      </c>
      <c r="G630" s="55">
        <v>5</v>
      </c>
      <c r="H630" s="55">
        <v>65</v>
      </c>
      <c r="I630" s="52" t="s">
        <v>291</v>
      </c>
      <c r="J630" s="90">
        <f t="shared" si="119"/>
        <v>115001.25</v>
      </c>
      <c r="K630" s="60" t="s">
        <v>236</v>
      </c>
      <c r="L630" s="58">
        <v>550300</v>
      </c>
      <c r="N630" s="97">
        <f t="shared" ref="N630:N631" si="129">H630</f>
        <v>65</v>
      </c>
      <c r="O630" s="95"/>
      <c r="P630" s="95"/>
      <c r="Q630" s="112">
        <f t="shared" si="123"/>
        <v>445743</v>
      </c>
      <c r="R630" s="112">
        <f t="shared" si="120"/>
        <v>123817.5</v>
      </c>
      <c r="S630" s="112">
        <f t="shared" si="121"/>
        <v>137575</v>
      </c>
      <c r="T630" s="95"/>
      <c r="U630" s="95">
        <v>1</v>
      </c>
      <c r="V630" s="95"/>
      <c r="W630" s="95"/>
      <c r="X630" s="95">
        <v>1</v>
      </c>
      <c r="Y630" s="95"/>
      <c r="Z630" s="95"/>
      <c r="AA630" s="95"/>
      <c r="AB630" s="95"/>
      <c r="AC630" s="95"/>
      <c r="AD630" s="95"/>
      <c r="AE630" s="95"/>
      <c r="AF630" s="95"/>
      <c r="AG630" s="95"/>
      <c r="AH630" s="95"/>
      <c r="AI630" s="95"/>
      <c r="AJ630" s="95"/>
      <c r="AK630" s="95"/>
      <c r="AL630" s="95"/>
      <c r="AM630" s="95"/>
      <c r="AN630" s="95"/>
      <c r="AO630" s="95"/>
      <c r="AP630" s="95"/>
      <c r="AQ630" s="95"/>
      <c r="AR630" s="95"/>
      <c r="AS630" s="95"/>
      <c r="AT630" s="95"/>
      <c r="AU630" s="95"/>
      <c r="AV630" s="95"/>
      <c r="AW630" s="95"/>
      <c r="AX630" s="95"/>
      <c r="AY630" s="95"/>
      <c r="AZ630" s="95"/>
      <c r="BA630" s="95"/>
      <c r="BB630" s="95"/>
      <c r="BC630" s="95"/>
      <c r="BD630" s="95"/>
      <c r="BE630" s="95"/>
      <c r="BF630" s="95"/>
      <c r="BG630" s="95"/>
      <c r="BH630" s="95"/>
      <c r="BI630" s="95"/>
      <c r="BJ630" s="95"/>
      <c r="BK630" s="95"/>
      <c r="BL630" s="95"/>
      <c r="BM630" s="95"/>
      <c r="BN630" s="95"/>
      <c r="BO630" s="95"/>
    </row>
    <row r="631" spans="1:67" ht="25.5" hidden="1" x14ac:dyDescent="0.2">
      <c r="A631" s="52" t="s">
        <v>1529</v>
      </c>
      <c r="B631" s="53" t="s">
        <v>1530</v>
      </c>
      <c r="C631" s="59" t="s">
        <v>1531</v>
      </c>
      <c r="D631" s="55">
        <v>200</v>
      </c>
      <c r="E631" s="56">
        <v>13</v>
      </c>
      <c r="F631" s="57">
        <v>2.2000000000000002</v>
      </c>
      <c r="G631" s="55">
        <v>5</v>
      </c>
      <c r="H631" s="55">
        <v>14</v>
      </c>
      <c r="I631" s="52" t="s">
        <v>291</v>
      </c>
      <c r="J631" s="90">
        <f t="shared" si="119"/>
        <v>24769.5</v>
      </c>
      <c r="K631" s="60" t="s">
        <v>17</v>
      </c>
      <c r="L631" s="58">
        <v>91300</v>
      </c>
      <c r="N631" s="97">
        <f t="shared" si="129"/>
        <v>14</v>
      </c>
      <c r="O631" s="95"/>
      <c r="P631" s="95"/>
      <c r="Q631" s="112">
        <f t="shared" si="123"/>
        <v>53410.5</v>
      </c>
      <c r="R631" s="112">
        <f t="shared" si="120"/>
        <v>10043.000000000002</v>
      </c>
      <c r="S631" s="112">
        <f t="shared" si="121"/>
        <v>22825</v>
      </c>
      <c r="T631" s="95"/>
      <c r="U631" s="95">
        <v>1</v>
      </c>
      <c r="V631" s="95"/>
      <c r="W631" s="95"/>
      <c r="X631" s="95"/>
      <c r="Y631" s="95"/>
      <c r="Z631" s="95"/>
      <c r="AA631" s="95"/>
      <c r="AB631" s="95"/>
      <c r="AC631" s="95"/>
      <c r="AD631" s="95"/>
      <c r="AE631" s="95"/>
      <c r="AF631" s="95"/>
      <c r="AG631" s="95"/>
      <c r="AH631" s="95"/>
      <c r="AI631" s="95"/>
      <c r="AJ631" s="95"/>
      <c r="AK631" s="95"/>
      <c r="AL631" s="95"/>
      <c r="AM631" s="95"/>
      <c r="AN631" s="95"/>
      <c r="AO631" s="95"/>
      <c r="AP631" s="95"/>
      <c r="AQ631" s="95"/>
      <c r="AR631" s="95"/>
      <c r="AS631" s="95"/>
      <c r="AT631" s="95"/>
      <c r="AU631" s="95"/>
      <c r="AV631" s="95"/>
      <c r="AW631" s="95"/>
      <c r="AX631" s="95"/>
      <c r="AY631" s="95"/>
      <c r="AZ631" s="95"/>
      <c r="BA631" s="95"/>
      <c r="BB631" s="95"/>
      <c r="BC631" s="95"/>
      <c r="BD631" s="95"/>
      <c r="BE631" s="95"/>
      <c r="BF631" s="95"/>
      <c r="BG631" s="95"/>
      <c r="BH631" s="95"/>
      <c r="BI631" s="95"/>
      <c r="BJ631" s="95"/>
      <c r="BK631" s="95"/>
      <c r="BL631" s="95"/>
      <c r="BM631" s="95"/>
      <c r="BN631" s="95"/>
      <c r="BO631" s="95"/>
    </row>
    <row r="632" spans="1:67" ht="25.5" hidden="1" x14ac:dyDescent="0.2">
      <c r="A632" s="50"/>
      <c r="B632" s="49" t="s">
        <v>1532</v>
      </c>
      <c r="C632" s="47" t="s">
        <v>1533</v>
      </c>
      <c r="D632" s="50"/>
      <c r="E632" s="50"/>
      <c r="F632" s="50"/>
      <c r="G632" s="50"/>
      <c r="H632" s="50"/>
      <c r="I632" s="50"/>
      <c r="J632" s="90">
        <f t="shared" si="119"/>
        <v>0</v>
      </c>
      <c r="K632" s="50"/>
      <c r="L632" s="51"/>
      <c r="N632" s="95"/>
      <c r="O632" s="95"/>
      <c r="P632" s="95"/>
      <c r="Q632" s="112" t="str">
        <f t="shared" si="123"/>
        <v/>
      </c>
      <c r="R632" s="112" t="str">
        <f t="shared" si="120"/>
        <v/>
      </c>
      <c r="S632" s="112" t="str">
        <f t="shared" si="121"/>
        <v/>
      </c>
      <c r="T632" s="95"/>
      <c r="U632" s="95"/>
      <c r="V632" s="95"/>
      <c r="W632" s="95"/>
      <c r="X632" s="95"/>
      <c r="Y632" s="95"/>
      <c r="Z632" s="95"/>
      <c r="AA632" s="95"/>
      <c r="AB632" s="95"/>
      <c r="AC632" s="95"/>
      <c r="AD632" s="95"/>
      <c r="AE632" s="95"/>
      <c r="AF632" s="95"/>
      <c r="AG632" s="95"/>
      <c r="AH632" s="95"/>
      <c r="AI632" s="95"/>
      <c r="AJ632" s="95"/>
      <c r="AK632" s="95"/>
      <c r="AL632" s="95"/>
      <c r="AM632" s="95"/>
      <c r="AN632" s="95"/>
      <c r="AO632" s="95"/>
      <c r="AP632" s="95"/>
      <c r="AQ632" s="95"/>
      <c r="AR632" s="95"/>
      <c r="AS632" s="95"/>
      <c r="AT632" s="95"/>
      <c r="AU632" s="95"/>
      <c r="AV632" s="95"/>
      <c r="AW632" s="95"/>
      <c r="AX632" s="95"/>
      <c r="AY632" s="95"/>
      <c r="AZ632" s="95"/>
      <c r="BA632" s="95"/>
      <c r="BB632" s="95"/>
      <c r="BC632" s="95"/>
      <c r="BD632" s="95"/>
      <c r="BE632" s="95"/>
      <c r="BF632" s="95"/>
      <c r="BG632" s="95"/>
      <c r="BH632" s="95"/>
      <c r="BI632" s="95"/>
      <c r="BJ632" s="95"/>
      <c r="BK632" s="95"/>
      <c r="BL632" s="95"/>
      <c r="BM632" s="95"/>
      <c r="BN632" s="95"/>
      <c r="BO632" s="95"/>
    </row>
    <row r="633" spans="1:67" s="40" customFormat="1" ht="25.5" hidden="1" x14ac:dyDescent="0.2">
      <c r="A633" s="60" t="s">
        <v>1534</v>
      </c>
      <c r="B633" s="61" t="s">
        <v>1535</v>
      </c>
      <c r="C633" s="62" t="s">
        <v>1536</v>
      </c>
      <c r="D633" s="63">
        <v>230</v>
      </c>
      <c r="E633" s="63">
        <v>14</v>
      </c>
      <c r="F633" s="65">
        <v>4.9000000000000004</v>
      </c>
      <c r="G633" s="63">
        <v>4</v>
      </c>
      <c r="H633" s="63">
        <v>3</v>
      </c>
      <c r="I633" s="60" t="s">
        <v>291</v>
      </c>
      <c r="J633" s="90">
        <f t="shared" si="119"/>
        <v>5307.75</v>
      </c>
      <c r="K633" s="60"/>
      <c r="L633" s="66">
        <v>37900</v>
      </c>
      <c r="M633" s="40" t="s">
        <v>2444</v>
      </c>
      <c r="N633" s="97">
        <f>H633</f>
        <v>3</v>
      </c>
      <c r="O633" s="98"/>
      <c r="P633" s="98"/>
      <c r="Q633" s="112">
        <f t="shared" si="123"/>
        <v>20762.608695652172</v>
      </c>
      <c r="R633" s="112">
        <f t="shared" si="120"/>
        <v>8074.347826086957</v>
      </c>
      <c r="S633" s="112">
        <f t="shared" si="121"/>
        <v>6591.304347826087</v>
      </c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  <c r="AX633" s="98"/>
      <c r="AY633" s="98"/>
      <c r="AZ633" s="98"/>
      <c r="BA633" s="98"/>
      <c r="BB633" s="98"/>
      <c r="BC633" s="98"/>
      <c r="BD633" s="98"/>
      <c r="BE633" s="98"/>
      <c r="BF633" s="98"/>
      <c r="BG633" s="98"/>
      <c r="BH633" s="98"/>
      <c r="BI633" s="98"/>
      <c r="BJ633" s="98"/>
      <c r="BK633" s="98"/>
      <c r="BL633" s="98"/>
      <c r="BM633" s="98"/>
      <c r="BN633" s="98"/>
      <c r="BO633" s="98"/>
    </row>
    <row r="634" spans="1:67" s="40" customFormat="1" ht="25.5" hidden="1" x14ac:dyDescent="0.2">
      <c r="A634" s="60" t="s">
        <v>1537</v>
      </c>
      <c r="B634" s="61" t="s">
        <v>1538</v>
      </c>
      <c r="C634" s="62" t="s">
        <v>1539</v>
      </c>
      <c r="D634" s="63">
        <v>200</v>
      </c>
      <c r="E634" s="63">
        <v>20</v>
      </c>
      <c r="F634" s="65">
        <v>3.5</v>
      </c>
      <c r="G634" s="63">
        <v>5</v>
      </c>
      <c r="H634" s="63">
        <v>4</v>
      </c>
      <c r="I634" s="60" t="s">
        <v>114</v>
      </c>
      <c r="J634" s="90">
        <f t="shared" si="119"/>
        <v>52706.181818181816</v>
      </c>
      <c r="K634" s="60"/>
      <c r="L634" s="66">
        <v>34166</v>
      </c>
      <c r="M634" s="40" t="s">
        <v>2444</v>
      </c>
      <c r="N634" s="98"/>
      <c r="O634" s="97">
        <f>H634</f>
        <v>4</v>
      </c>
      <c r="P634" s="98"/>
      <c r="Q634" s="112">
        <f t="shared" si="123"/>
        <v>30749.4</v>
      </c>
      <c r="R634" s="112">
        <f t="shared" si="120"/>
        <v>5979.05</v>
      </c>
      <c r="S634" s="112">
        <f t="shared" si="121"/>
        <v>8541.5</v>
      </c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  <c r="AX634" s="98"/>
      <c r="AY634" s="98"/>
      <c r="AZ634" s="98"/>
      <c r="BA634" s="98"/>
      <c r="BB634" s="98"/>
      <c r="BC634" s="98"/>
      <c r="BD634" s="98"/>
      <c r="BE634" s="98"/>
      <c r="BF634" s="98"/>
      <c r="BG634" s="98"/>
      <c r="BH634" s="98"/>
      <c r="BI634" s="98"/>
      <c r="BJ634" s="98"/>
      <c r="BK634" s="98"/>
      <c r="BL634" s="98"/>
      <c r="BM634" s="98"/>
      <c r="BN634" s="98"/>
      <c r="BO634" s="98"/>
    </row>
    <row r="635" spans="1:67" s="40" customFormat="1" ht="25.5" hidden="1" x14ac:dyDescent="0.2">
      <c r="A635" s="60" t="s">
        <v>1540</v>
      </c>
      <c r="B635" s="61" t="s">
        <v>1541</v>
      </c>
      <c r="C635" s="62" t="s">
        <v>1542</v>
      </c>
      <c r="D635" s="63">
        <v>220</v>
      </c>
      <c r="E635" s="63">
        <v>10</v>
      </c>
      <c r="F635" s="65">
        <v>3.5</v>
      </c>
      <c r="G635" s="63">
        <v>5</v>
      </c>
      <c r="H635" s="60"/>
      <c r="I635" s="60"/>
      <c r="J635" s="90">
        <f t="shared" si="119"/>
        <v>0</v>
      </c>
      <c r="K635" s="60"/>
      <c r="L635" s="66">
        <v>93480</v>
      </c>
      <c r="M635" s="40" t="s">
        <v>2444</v>
      </c>
      <c r="N635" s="98"/>
      <c r="O635" s="98"/>
      <c r="P635" s="98"/>
      <c r="Q635" s="112">
        <f t="shared" si="123"/>
        <v>38241.818181818184</v>
      </c>
      <c r="R635" s="112">
        <f t="shared" si="120"/>
        <v>14871.818181818184</v>
      </c>
      <c r="S635" s="112">
        <f t="shared" si="121"/>
        <v>21245.454545454544</v>
      </c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  <c r="AX635" s="98"/>
      <c r="AY635" s="98"/>
      <c r="AZ635" s="98"/>
      <c r="BA635" s="98"/>
      <c r="BB635" s="98"/>
      <c r="BC635" s="98"/>
      <c r="BD635" s="98"/>
      <c r="BE635" s="98"/>
      <c r="BF635" s="98"/>
      <c r="BG635" s="98"/>
      <c r="BH635" s="98"/>
      <c r="BI635" s="98"/>
      <c r="BJ635" s="98"/>
      <c r="BK635" s="98"/>
      <c r="BL635" s="98"/>
      <c r="BM635" s="98"/>
      <c r="BN635" s="98"/>
      <c r="BO635" s="98"/>
    </row>
    <row r="636" spans="1:67" s="40" customFormat="1" ht="25.5" hidden="1" x14ac:dyDescent="0.2">
      <c r="A636" s="60" t="s">
        <v>1543</v>
      </c>
      <c r="B636" s="61" t="s">
        <v>1544</v>
      </c>
      <c r="C636" s="62" t="s">
        <v>1545</v>
      </c>
      <c r="D636" s="63">
        <v>200</v>
      </c>
      <c r="E636" s="63">
        <v>10</v>
      </c>
      <c r="F636" s="65">
        <v>2.2000000000000002</v>
      </c>
      <c r="G636" s="63">
        <v>4</v>
      </c>
      <c r="H636" s="60"/>
      <c r="I636" s="60"/>
      <c r="J636" s="90">
        <f t="shared" si="119"/>
        <v>0</v>
      </c>
      <c r="K636" s="60"/>
      <c r="L636" s="66">
        <v>3400</v>
      </c>
      <c r="M636" s="40" t="s">
        <v>2444</v>
      </c>
      <c r="N636" s="98"/>
      <c r="O636" s="98"/>
      <c r="P636" s="98"/>
      <c r="Q636" s="112">
        <f t="shared" si="123"/>
        <v>1700</v>
      </c>
      <c r="R636" s="112">
        <f t="shared" si="120"/>
        <v>374.00000000000006</v>
      </c>
      <c r="S636" s="112">
        <f t="shared" si="121"/>
        <v>680</v>
      </c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  <c r="AN636" s="98"/>
      <c r="AO636" s="98"/>
      <c r="AP636" s="98"/>
      <c r="AQ636" s="98"/>
      <c r="AR636" s="98"/>
      <c r="AS636" s="98"/>
      <c r="AT636" s="98"/>
      <c r="AU636" s="98"/>
      <c r="AV636" s="98"/>
      <c r="AW636" s="98"/>
      <c r="AX636" s="98"/>
      <c r="AY636" s="98"/>
      <c r="AZ636" s="98"/>
      <c r="BA636" s="98"/>
      <c r="BB636" s="98"/>
      <c r="BC636" s="98"/>
      <c r="BD636" s="98"/>
      <c r="BE636" s="98"/>
      <c r="BF636" s="98"/>
      <c r="BG636" s="98"/>
      <c r="BH636" s="98"/>
      <c r="BI636" s="98"/>
      <c r="BJ636" s="98"/>
      <c r="BK636" s="98"/>
      <c r="BL636" s="98"/>
      <c r="BM636" s="98"/>
      <c r="BN636" s="98"/>
      <c r="BO636" s="98"/>
    </row>
    <row r="637" spans="1:67" s="40" customFormat="1" ht="25.5" hidden="1" x14ac:dyDescent="0.2">
      <c r="A637" s="60" t="s">
        <v>1546</v>
      </c>
      <c r="B637" s="61" t="s">
        <v>1547</v>
      </c>
      <c r="C637" s="62" t="s">
        <v>1548</v>
      </c>
      <c r="D637" s="63">
        <v>200</v>
      </c>
      <c r="E637" s="63">
        <v>10</v>
      </c>
      <c r="F637" s="65">
        <v>2.2000000000000002</v>
      </c>
      <c r="G637" s="63">
        <v>4</v>
      </c>
      <c r="H637" s="60"/>
      <c r="I637" s="60"/>
      <c r="J637" s="90">
        <f t="shared" si="119"/>
        <v>0</v>
      </c>
      <c r="K637" s="60"/>
      <c r="L637" s="66">
        <v>1500</v>
      </c>
      <c r="M637" s="40" t="s">
        <v>2444</v>
      </c>
      <c r="N637" s="98"/>
      <c r="O637" s="98"/>
      <c r="P637" s="98"/>
      <c r="Q637" s="112">
        <f t="shared" si="123"/>
        <v>750</v>
      </c>
      <c r="R637" s="112">
        <f t="shared" si="120"/>
        <v>165</v>
      </c>
      <c r="S637" s="112">
        <f t="shared" si="121"/>
        <v>300</v>
      </c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  <c r="AT637" s="98"/>
      <c r="AU637" s="98"/>
      <c r="AV637" s="98"/>
      <c r="AW637" s="98"/>
      <c r="AX637" s="98"/>
      <c r="AY637" s="98"/>
      <c r="AZ637" s="98"/>
      <c r="BA637" s="98"/>
      <c r="BB637" s="98"/>
      <c r="BC637" s="98"/>
      <c r="BD637" s="98"/>
      <c r="BE637" s="98"/>
      <c r="BF637" s="98"/>
      <c r="BG637" s="98"/>
      <c r="BH637" s="98"/>
      <c r="BI637" s="98"/>
      <c r="BJ637" s="98"/>
      <c r="BK637" s="98"/>
      <c r="BL637" s="98"/>
      <c r="BM637" s="98"/>
      <c r="BN637" s="98"/>
      <c r="BO637" s="98"/>
    </row>
    <row r="638" spans="1:67" ht="38.25" hidden="1" x14ac:dyDescent="0.2">
      <c r="B638" s="76"/>
      <c r="C638" s="47" t="s">
        <v>1549</v>
      </c>
      <c r="D638" s="77"/>
      <c r="E638" s="77"/>
      <c r="F638" s="77"/>
      <c r="G638" s="77"/>
      <c r="H638" s="77"/>
      <c r="I638" s="77"/>
      <c r="J638" s="90">
        <f t="shared" si="119"/>
        <v>0</v>
      </c>
      <c r="K638" s="77"/>
      <c r="L638" s="76"/>
      <c r="N638" s="95"/>
      <c r="O638" s="95"/>
      <c r="P638" s="95"/>
      <c r="Q638" s="112" t="str">
        <f t="shared" si="123"/>
        <v/>
      </c>
      <c r="R638" s="112" t="str">
        <f t="shared" si="120"/>
        <v/>
      </c>
      <c r="S638" s="112" t="str">
        <f t="shared" si="121"/>
        <v/>
      </c>
      <c r="T638" s="95"/>
      <c r="U638" s="95"/>
      <c r="V638" s="95"/>
      <c r="W638" s="95"/>
      <c r="X638" s="95"/>
      <c r="Y638" s="95"/>
      <c r="Z638" s="95"/>
      <c r="AA638" s="95"/>
      <c r="AB638" s="95"/>
      <c r="AC638" s="95"/>
      <c r="AD638" s="95"/>
      <c r="AE638" s="95"/>
      <c r="AF638" s="95"/>
      <c r="AG638" s="95"/>
      <c r="AH638" s="95"/>
      <c r="AI638" s="95"/>
      <c r="AJ638" s="95"/>
      <c r="AK638" s="95"/>
      <c r="AL638" s="95"/>
      <c r="AM638" s="95"/>
      <c r="AN638" s="95"/>
      <c r="AO638" s="95"/>
      <c r="AP638" s="95"/>
      <c r="AQ638" s="95"/>
      <c r="AR638" s="95"/>
      <c r="AS638" s="95"/>
      <c r="AT638" s="95"/>
      <c r="AU638" s="95"/>
      <c r="AV638" s="95"/>
      <c r="AW638" s="95"/>
      <c r="AX638" s="95"/>
      <c r="AY638" s="95"/>
      <c r="AZ638" s="95"/>
      <c r="BA638" s="95"/>
      <c r="BB638" s="95"/>
      <c r="BC638" s="95"/>
      <c r="BD638" s="95"/>
      <c r="BE638" s="95"/>
      <c r="BF638" s="95"/>
      <c r="BG638" s="95"/>
      <c r="BH638" s="95"/>
      <c r="BI638" s="95"/>
      <c r="BJ638" s="95"/>
      <c r="BK638" s="95"/>
      <c r="BL638" s="95"/>
      <c r="BM638" s="95"/>
      <c r="BN638" s="95"/>
      <c r="BO638" s="95"/>
    </row>
    <row r="639" spans="1:67" ht="25.5" hidden="1" x14ac:dyDescent="0.2">
      <c r="A639" s="50"/>
      <c r="B639" s="48" t="s">
        <v>1550</v>
      </c>
      <c r="C639" s="49" t="s">
        <v>1551</v>
      </c>
      <c r="D639" s="50"/>
      <c r="E639" s="50"/>
      <c r="F639" s="50"/>
      <c r="G639" s="50"/>
      <c r="H639" s="50"/>
      <c r="I639" s="50"/>
      <c r="J639" s="90">
        <f t="shared" si="119"/>
        <v>0</v>
      </c>
      <c r="K639" s="77"/>
      <c r="L639" s="51"/>
      <c r="N639" s="95"/>
      <c r="O639" s="95"/>
      <c r="P639" s="95"/>
      <c r="Q639" s="112" t="str">
        <f t="shared" si="123"/>
        <v/>
      </c>
      <c r="R639" s="112" t="str">
        <f t="shared" si="120"/>
        <v/>
      </c>
      <c r="S639" s="112" t="str">
        <f t="shared" si="121"/>
        <v/>
      </c>
      <c r="T639" s="95"/>
      <c r="U639" s="95"/>
      <c r="V639" s="95"/>
      <c r="W639" s="95"/>
      <c r="X639" s="95"/>
      <c r="Y639" s="95"/>
      <c r="Z639" s="95"/>
      <c r="AA639" s="95"/>
      <c r="AB639" s="95"/>
      <c r="AC639" s="95"/>
      <c r="AD639" s="95"/>
      <c r="AE639" s="95"/>
      <c r="AF639" s="95"/>
      <c r="AG639" s="95"/>
      <c r="AH639" s="95"/>
      <c r="AI639" s="95"/>
      <c r="AJ639" s="95"/>
      <c r="AK639" s="95"/>
      <c r="AL639" s="95"/>
      <c r="AM639" s="95"/>
      <c r="AN639" s="95"/>
      <c r="AO639" s="95"/>
      <c r="AP639" s="95"/>
      <c r="AQ639" s="95"/>
      <c r="AR639" s="95"/>
      <c r="AS639" s="95"/>
      <c r="AT639" s="95"/>
      <c r="AU639" s="95"/>
      <c r="AV639" s="95"/>
      <c r="AW639" s="95"/>
      <c r="AX639" s="95"/>
      <c r="AY639" s="95"/>
      <c r="AZ639" s="95"/>
      <c r="BA639" s="95"/>
      <c r="BB639" s="95"/>
      <c r="BC639" s="95"/>
      <c r="BD639" s="95"/>
      <c r="BE639" s="95"/>
      <c r="BF639" s="95"/>
      <c r="BG639" s="95"/>
      <c r="BH639" s="95"/>
      <c r="BI639" s="95"/>
      <c r="BJ639" s="95"/>
      <c r="BK639" s="95"/>
      <c r="BL639" s="95"/>
      <c r="BM639" s="95"/>
      <c r="BN639" s="95"/>
      <c r="BO639" s="95"/>
    </row>
    <row r="640" spans="1:67" ht="25.5" hidden="1" x14ac:dyDescent="0.2">
      <c r="A640" s="52" t="s">
        <v>1552</v>
      </c>
      <c r="B640" s="52" t="s">
        <v>1553</v>
      </c>
      <c r="C640" s="53" t="s">
        <v>1554</v>
      </c>
      <c r="D640" s="55">
        <v>180</v>
      </c>
      <c r="E640" s="55">
        <v>15</v>
      </c>
      <c r="F640" s="57">
        <v>6</v>
      </c>
      <c r="G640" s="55">
        <v>5</v>
      </c>
      <c r="H640" s="55"/>
      <c r="I640" s="57"/>
      <c r="J640" s="90">
        <f t="shared" si="119"/>
        <v>0</v>
      </c>
      <c r="K640" s="77"/>
      <c r="L640" s="58">
        <v>35083</v>
      </c>
      <c r="N640" s="95"/>
      <c r="O640" s="95"/>
      <c r="P640" s="95"/>
      <c r="Q640" s="112">
        <f t="shared" si="123"/>
        <v>26312.25</v>
      </c>
      <c r="R640" s="112">
        <f t="shared" si="120"/>
        <v>11694.333333333334</v>
      </c>
      <c r="S640" s="112">
        <f t="shared" si="121"/>
        <v>9745.2777777777774</v>
      </c>
      <c r="T640" s="95"/>
      <c r="U640" s="95"/>
      <c r="V640" s="95"/>
      <c r="W640" s="95"/>
      <c r="X640" s="95"/>
      <c r="Y640" s="95"/>
      <c r="Z640" s="95"/>
      <c r="AA640" s="95"/>
      <c r="AB640" s="95"/>
      <c r="AC640" s="95"/>
      <c r="AD640" s="95"/>
      <c r="AE640" s="95"/>
      <c r="AF640" s="95"/>
      <c r="AG640" s="95"/>
      <c r="AH640" s="95"/>
      <c r="AI640" s="95"/>
      <c r="AJ640" s="95"/>
      <c r="AK640" s="95"/>
      <c r="AL640" s="95"/>
      <c r="AM640" s="95"/>
      <c r="AN640" s="95"/>
      <c r="AO640" s="95"/>
      <c r="AP640" s="95"/>
      <c r="AQ640" s="95"/>
      <c r="AR640" s="95"/>
      <c r="AS640" s="95"/>
      <c r="AT640" s="95"/>
      <c r="AU640" s="95"/>
      <c r="AV640" s="95"/>
      <c r="AW640" s="95"/>
      <c r="AX640" s="95"/>
      <c r="AY640" s="95"/>
      <c r="AZ640" s="95"/>
      <c r="BA640" s="95"/>
      <c r="BB640" s="95"/>
      <c r="BC640" s="95"/>
      <c r="BD640" s="95"/>
      <c r="BE640" s="95"/>
      <c r="BF640" s="95"/>
      <c r="BG640" s="95"/>
      <c r="BH640" s="95"/>
      <c r="BI640" s="95"/>
      <c r="BJ640" s="95"/>
      <c r="BK640" s="95"/>
      <c r="BL640" s="95"/>
      <c r="BM640" s="95"/>
      <c r="BN640" s="95"/>
      <c r="BO640" s="95"/>
    </row>
    <row r="641" spans="1:67" ht="25.5" hidden="1" x14ac:dyDescent="0.2">
      <c r="A641" s="52" t="s">
        <v>1555</v>
      </c>
      <c r="B641" s="52" t="s">
        <v>1556</v>
      </c>
      <c r="C641" s="53" t="s">
        <v>1557</v>
      </c>
      <c r="D641" s="55">
        <v>180</v>
      </c>
      <c r="E641" s="55">
        <v>10</v>
      </c>
      <c r="F641" s="57">
        <v>5</v>
      </c>
      <c r="G641" s="55">
        <v>5</v>
      </c>
      <c r="H641" s="55"/>
      <c r="I641" s="57"/>
      <c r="J641" s="90">
        <f t="shared" si="119"/>
        <v>0</v>
      </c>
      <c r="K641" s="77"/>
      <c r="L641" s="58">
        <v>76000</v>
      </c>
      <c r="N641" s="95"/>
      <c r="O641" s="95"/>
      <c r="P641" s="95"/>
      <c r="Q641" s="112">
        <f t="shared" si="123"/>
        <v>38000</v>
      </c>
      <c r="R641" s="112">
        <f t="shared" si="120"/>
        <v>21111.111111111109</v>
      </c>
      <c r="S641" s="112">
        <f t="shared" si="121"/>
        <v>21111.111111111109</v>
      </c>
      <c r="T641" s="95"/>
      <c r="U641" s="95"/>
      <c r="V641" s="95"/>
      <c r="W641" s="95"/>
      <c r="X641" s="95"/>
      <c r="Y641" s="95"/>
      <c r="Z641" s="95"/>
      <c r="AA641" s="95"/>
      <c r="AB641" s="95"/>
      <c r="AC641" s="95"/>
      <c r="AD641" s="95"/>
      <c r="AE641" s="95"/>
      <c r="AF641" s="95"/>
      <c r="AG641" s="95"/>
      <c r="AH641" s="95"/>
      <c r="AI641" s="95"/>
      <c r="AJ641" s="95"/>
      <c r="AK641" s="95"/>
      <c r="AL641" s="95"/>
      <c r="AM641" s="95"/>
      <c r="AN641" s="95"/>
      <c r="AO641" s="95"/>
      <c r="AP641" s="95"/>
      <c r="AQ641" s="95"/>
      <c r="AR641" s="95"/>
      <c r="AS641" s="95"/>
      <c r="AT641" s="95"/>
      <c r="AU641" s="95"/>
      <c r="AV641" s="95"/>
      <c r="AW641" s="95"/>
      <c r="AX641" s="95"/>
      <c r="AY641" s="95"/>
      <c r="AZ641" s="95"/>
      <c r="BA641" s="95"/>
      <c r="BB641" s="95"/>
      <c r="BC641" s="95"/>
      <c r="BD641" s="95"/>
      <c r="BE641" s="95"/>
      <c r="BF641" s="95"/>
      <c r="BG641" s="95"/>
      <c r="BH641" s="95"/>
      <c r="BI641" s="95"/>
      <c r="BJ641" s="95"/>
      <c r="BK641" s="95"/>
      <c r="BL641" s="95"/>
      <c r="BM641" s="95"/>
      <c r="BN641" s="95"/>
      <c r="BO641" s="95"/>
    </row>
    <row r="642" spans="1:67" ht="25.5" hidden="1" x14ac:dyDescent="0.2">
      <c r="A642" s="52" t="s">
        <v>1558</v>
      </c>
      <c r="B642" s="52" t="s">
        <v>1559</v>
      </c>
      <c r="C642" s="53" t="s">
        <v>1560</v>
      </c>
      <c r="D642" s="55">
        <v>180</v>
      </c>
      <c r="E642" s="55">
        <v>10</v>
      </c>
      <c r="F642" s="57">
        <v>5</v>
      </c>
      <c r="G642" s="55">
        <v>5</v>
      </c>
      <c r="H642" s="55"/>
      <c r="I642" s="57"/>
      <c r="J642" s="90">
        <f t="shared" si="119"/>
        <v>0</v>
      </c>
      <c r="K642" s="77"/>
      <c r="L642" s="58">
        <v>210909</v>
      </c>
      <c r="N642" s="95"/>
      <c r="O642" s="95"/>
      <c r="P642" s="95"/>
      <c r="Q642" s="112">
        <f t="shared" si="123"/>
        <v>105454.5</v>
      </c>
      <c r="R642" s="112">
        <f t="shared" si="120"/>
        <v>58585.833333333336</v>
      </c>
      <c r="S642" s="112">
        <f t="shared" si="121"/>
        <v>58585.833333333336</v>
      </c>
      <c r="T642" s="95"/>
      <c r="U642" s="95"/>
      <c r="V642" s="95"/>
      <c r="W642" s="95"/>
      <c r="X642" s="95"/>
      <c r="Y642" s="95"/>
      <c r="Z642" s="95"/>
      <c r="AA642" s="95"/>
      <c r="AB642" s="95"/>
      <c r="AC642" s="95"/>
      <c r="AD642" s="95"/>
      <c r="AE642" s="95"/>
      <c r="AF642" s="95"/>
      <c r="AG642" s="95"/>
      <c r="AH642" s="95"/>
      <c r="AI642" s="95"/>
      <c r="AJ642" s="95"/>
      <c r="AK642" s="95"/>
      <c r="AL642" s="95"/>
      <c r="AM642" s="95"/>
      <c r="AN642" s="95"/>
      <c r="AO642" s="95"/>
      <c r="AP642" s="95"/>
      <c r="AQ642" s="95"/>
      <c r="AR642" s="95"/>
      <c r="AS642" s="95"/>
      <c r="AT642" s="95"/>
      <c r="AU642" s="95"/>
      <c r="AV642" s="95"/>
      <c r="AW642" s="95"/>
      <c r="AX642" s="95"/>
      <c r="AY642" s="95"/>
      <c r="AZ642" s="95"/>
      <c r="BA642" s="95"/>
      <c r="BB642" s="95"/>
      <c r="BC642" s="95"/>
      <c r="BD642" s="95"/>
      <c r="BE642" s="95"/>
      <c r="BF642" s="95"/>
      <c r="BG642" s="95"/>
      <c r="BH642" s="95"/>
      <c r="BI642" s="95"/>
      <c r="BJ642" s="95"/>
      <c r="BK642" s="95"/>
      <c r="BL642" s="95"/>
      <c r="BM642" s="95"/>
      <c r="BN642" s="95"/>
      <c r="BO642" s="95"/>
    </row>
    <row r="643" spans="1:67" ht="25.5" hidden="1" x14ac:dyDescent="0.2">
      <c r="A643" s="52" t="s">
        <v>1561</v>
      </c>
      <c r="B643" s="52" t="s">
        <v>1562</v>
      </c>
      <c r="C643" s="53" t="s">
        <v>1563</v>
      </c>
      <c r="D643" s="55">
        <v>180</v>
      </c>
      <c r="E643" s="55">
        <v>10</v>
      </c>
      <c r="F643" s="57">
        <v>5</v>
      </c>
      <c r="G643" s="55">
        <v>5</v>
      </c>
      <c r="H643" s="55"/>
      <c r="I643" s="57"/>
      <c r="J643" s="90">
        <f t="shared" si="119"/>
        <v>0</v>
      </c>
      <c r="K643" s="77"/>
      <c r="L643" s="58">
        <v>136364</v>
      </c>
      <c r="N643" s="95"/>
      <c r="O643" s="95"/>
      <c r="P643" s="95"/>
      <c r="Q643" s="112">
        <f t="shared" si="123"/>
        <v>68182</v>
      </c>
      <c r="R643" s="112">
        <f t="shared" si="120"/>
        <v>37878.888888888891</v>
      </c>
      <c r="S643" s="112">
        <f t="shared" si="121"/>
        <v>37878.888888888891</v>
      </c>
      <c r="T643" s="95"/>
      <c r="U643" s="95"/>
      <c r="V643" s="95"/>
      <c r="W643" s="95"/>
      <c r="X643" s="95"/>
      <c r="Y643" s="95"/>
      <c r="Z643" s="95"/>
      <c r="AA643" s="95"/>
      <c r="AB643" s="95"/>
      <c r="AC643" s="95"/>
      <c r="AD643" s="95"/>
      <c r="AE643" s="95"/>
      <c r="AF643" s="95"/>
      <c r="AG643" s="95"/>
      <c r="AH643" s="95"/>
      <c r="AI643" s="95"/>
      <c r="AJ643" s="95"/>
      <c r="AK643" s="95"/>
      <c r="AL643" s="95"/>
      <c r="AM643" s="95"/>
      <c r="AN643" s="95"/>
      <c r="AO643" s="95"/>
      <c r="AP643" s="95"/>
      <c r="AQ643" s="95"/>
      <c r="AR643" s="95"/>
      <c r="AS643" s="95"/>
      <c r="AT643" s="95"/>
      <c r="AU643" s="95"/>
      <c r="AV643" s="95"/>
      <c r="AW643" s="95"/>
      <c r="AX643" s="95"/>
      <c r="AY643" s="95"/>
      <c r="AZ643" s="95"/>
      <c r="BA643" s="95"/>
      <c r="BB643" s="95"/>
      <c r="BC643" s="95"/>
      <c r="BD643" s="95"/>
      <c r="BE643" s="95"/>
      <c r="BF643" s="95"/>
      <c r="BG643" s="95"/>
      <c r="BH643" s="95"/>
      <c r="BI643" s="95"/>
      <c r="BJ643" s="95"/>
      <c r="BK643" s="95"/>
      <c r="BL643" s="95"/>
      <c r="BM643" s="95"/>
      <c r="BN643" s="95"/>
      <c r="BO643" s="95"/>
    </row>
    <row r="644" spans="1:67" ht="25.5" hidden="1" x14ac:dyDescent="0.2">
      <c r="A644" s="52" t="s">
        <v>1564</v>
      </c>
      <c r="B644" s="52" t="s">
        <v>1565</v>
      </c>
      <c r="C644" s="53" t="s">
        <v>1566</v>
      </c>
      <c r="D644" s="55">
        <v>180</v>
      </c>
      <c r="E644" s="55">
        <v>10</v>
      </c>
      <c r="F644" s="57">
        <v>3</v>
      </c>
      <c r="G644" s="55">
        <v>5</v>
      </c>
      <c r="H644" s="55"/>
      <c r="I644" s="57"/>
      <c r="J644" s="90">
        <f t="shared" si="119"/>
        <v>0</v>
      </c>
      <c r="K644" s="77"/>
      <c r="L644" s="58">
        <v>476947</v>
      </c>
      <c r="N644" s="95"/>
      <c r="O644" s="95"/>
      <c r="P644" s="95"/>
      <c r="Q644" s="112">
        <f t="shared" si="123"/>
        <v>238473.5</v>
      </c>
      <c r="R644" s="112">
        <f t="shared" si="120"/>
        <v>79491.166666666672</v>
      </c>
      <c r="S644" s="112">
        <f t="shared" si="121"/>
        <v>132485.27777777778</v>
      </c>
      <c r="T644" s="95"/>
      <c r="U644" s="95"/>
      <c r="V644" s="95"/>
      <c r="W644" s="95"/>
      <c r="X644" s="95"/>
      <c r="Y644" s="95"/>
      <c r="Z644" s="95"/>
      <c r="AA644" s="95"/>
      <c r="AB644" s="95"/>
      <c r="AC644" s="95"/>
      <c r="AD644" s="95"/>
      <c r="AE644" s="95"/>
      <c r="AF644" s="95"/>
      <c r="AG644" s="95"/>
      <c r="AH644" s="95"/>
      <c r="AI644" s="95"/>
      <c r="AJ644" s="95"/>
      <c r="AK644" s="95"/>
      <c r="AL644" s="95"/>
      <c r="AM644" s="95"/>
      <c r="AN644" s="95"/>
      <c r="AO644" s="95"/>
      <c r="AP644" s="95"/>
      <c r="AQ644" s="95"/>
      <c r="AR644" s="95"/>
      <c r="AS644" s="95"/>
      <c r="AT644" s="95"/>
      <c r="AU644" s="95"/>
      <c r="AV644" s="95"/>
      <c r="AW644" s="95"/>
      <c r="AX644" s="95"/>
      <c r="AY644" s="95"/>
      <c r="AZ644" s="95"/>
      <c r="BA644" s="95"/>
      <c r="BB644" s="95"/>
      <c r="BC644" s="95"/>
      <c r="BD644" s="95"/>
      <c r="BE644" s="95"/>
      <c r="BF644" s="95"/>
      <c r="BG644" s="95"/>
      <c r="BH644" s="95"/>
      <c r="BI644" s="95"/>
      <c r="BJ644" s="95"/>
      <c r="BK644" s="95"/>
      <c r="BL644" s="95"/>
      <c r="BM644" s="95"/>
      <c r="BN644" s="95"/>
      <c r="BO644" s="95"/>
    </row>
    <row r="645" spans="1:67" ht="25.5" hidden="1" x14ac:dyDescent="0.2">
      <c r="A645" s="52" t="s">
        <v>1567</v>
      </c>
      <c r="B645" s="52" t="s">
        <v>1568</v>
      </c>
      <c r="C645" s="53" t="s">
        <v>1569</v>
      </c>
      <c r="D645" s="55">
        <v>180</v>
      </c>
      <c r="E645" s="55">
        <v>20</v>
      </c>
      <c r="F645" s="57">
        <v>6.6</v>
      </c>
      <c r="G645" s="55">
        <v>5</v>
      </c>
      <c r="H645" s="55"/>
      <c r="I645" s="57"/>
      <c r="J645" s="90">
        <f t="shared" si="119"/>
        <v>0</v>
      </c>
      <c r="K645" s="77"/>
      <c r="L645" s="58">
        <v>6363</v>
      </c>
      <c r="N645" s="95"/>
      <c r="O645" s="95"/>
      <c r="P645" s="95"/>
      <c r="Q645" s="112">
        <f t="shared" si="123"/>
        <v>7070</v>
      </c>
      <c r="R645" s="112">
        <f t="shared" si="120"/>
        <v>2333.1</v>
      </c>
      <c r="S645" s="112">
        <f t="shared" si="121"/>
        <v>1767.5</v>
      </c>
      <c r="T645" s="95"/>
      <c r="U645" s="95"/>
      <c r="V645" s="95"/>
      <c r="W645" s="95"/>
      <c r="X645" s="95"/>
      <c r="Y645" s="95"/>
      <c r="Z645" s="95"/>
      <c r="AA645" s="95"/>
      <c r="AB645" s="95"/>
      <c r="AC645" s="95"/>
      <c r="AD645" s="95"/>
      <c r="AE645" s="95"/>
      <c r="AF645" s="95"/>
      <c r="AG645" s="95"/>
      <c r="AH645" s="95"/>
      <c r="AI645" s="95"/>
      <c r="AJ645" s="95"/>
      <c r="AK645" s="95"/>
      <c r="AL645" s="95"/>
      <c r="AM645" s="95"/>
      <c r="AN645" s="95"/>
      <c r="AO645" s="95"/>
      <c r="AP645" s="95"/>
      <c r="AQ645" s="95"/>
      <c r="AR645" s="95"/>
      <c r="AS645" s="95"/>
      <c r="AT645" s="95"/>
      <c r="AU645" s="95"/>
      <c r="AV645" s="95"/>
      <c r="AW645" s="95"/>
      <c r="AX645" s="95"/>
      <c r="AY645" s="95"/>
      <c r="AZ645" s="95"/>
      <c r="BA645" s="95"/>
      <c r="BB645" s="95"/>
      <c r="BC645" s="95"/>
      <c r="BD645" s="95"/>
      <c r="BE645" s="95"/>
      <c r="BF645" s="95"/>
      <c r="BG645" s="95"/>
      <c r="BH645" s="95"/>
      <c r="BI645" s="95"/>
      <c r="BJ645" s="95"/>
      <c r="BK645" s="95"/>
      <c r="BL645" s="95"/>
      <c r="BM645" s="95"/>
      <c r="BN645" s="95"/>
      <c r="BO645" s="95"/>
    </row>
    <row r="646" spans="1:67" ht="25.5" hidden="1" x14ac:dyDescent="0.2">
      <c r="A646" s="52" t="s">
        <v>1570</v>
      </c>
      <c r="B646" s="52" t="s">
        <v>1571</v>
      </c>
      <c r="C646" s="53" t="s">
        <v>1572</v>
      </c>
      <c r="D646" s="55">
        <v>180</v>
      </c>
      <c r="E646" s="55">
        <v>15</v>
      </c>
      <c r="F646" s="57">
        <v>8.5</v>
      </c>
      <c r="G646" s="55">
        <v>5</v>
      </c>
      <c r="H646" s="55"/>
      <c r="I646" s="57"/>
      <c r="J646" s="90">
        <f t="shared" si="119"/>
        <v>0</v>
      </c>
      <c r="K646" s="77"/>
      <c r="L646" s="58">
        <v>12268</v>
      </c>
      <c r="N646" s="95"/>
      <c r="O646" s="95"/>
      <c r="P646" s="95"/>
      <c r="Q646" s="112">
        <f t="shared" si="123"/>
        <v>10223.333333333334</v>
      </c>
      <c r="R646" s="112">
        <f t="shared" si="120"/>
        <v>5793.2222222222226</v>
      </c>
      <c r="S646" s="112">
        <f t="shared" si="121"/>
        <v>3407.7777777777778</v>
      </c>
      <c r="T646" s="95"/>
      <c r="U646" s="95"/>
      <c r="V646" s="95"/>
      <c r="W646" s="95"/>
      <c r="X646" s="95"/>
      <c r="Y646" s="95"/>
      <c r="Z646" s="95"/>
      <c r="AA646" s="95"/>
      <c r="AB646" s="95"/>
      <c r="AC646" s="95"/>
      <c r="AD646" s="95"/>
      <c r="AE646" s="95"/>
      <c r="AF646" s="95"/>
      <c r="AG646" s="95"/>
      <c r="AH646" s="95"/>
      <c r="AI646" s="95"/>
      <c r="AJ646" s="95"/>
      <c r="AK646" s="95"/>
      <c r="AL646" s="95"/>
      <c r="AM646" s="95"/>
      <c r="AN646" s="95"/>
      <c r="AO646" s="95"/>
      <c r="AP646" s="95"/>
      <c r="AQ646" s="95"/>
      <c r="AR646" s="95"/>
      <c r="AS646" s="95"/>
      <c r="AT646" s="95"/>
      <c r="AU646" s="95"/>
      <c r="AV646" s="95"/>
      <c r="AW646" s="95"/>
      <c r="AX646" s="95"/>
      <c r="AY646" s="95"/>
      <c r="AZ646" s="95"/>
      <c r="BA646" s="95"/>
      <c r="BB646" s="95"/>
      <c r="BC646" s="95"/>
      <c r="BD646" s="95"/>
      <c r="BE646" s="95"/>
      <c r="BF646" s="95"/>
      <c r="BG646" s="95"/>
      <c r="BH646" s="95"/>
      <c r="BI646" s="95"/>
      <c r="BJ646" s="95"/>
      <c r="BK646" s="95"/>
      <c r="BL646" s="95"/>
      <c r="BM646" s="95"/>
      <c r="BN646" s="95"/>
      <c r="BO646" s="95"/>
    </row>
    <row r="647" spans="1:67" ht="25.5" hidden="1" x14ac:dyDescent="0.2">
      <c r="A647" s="52" t="s">
        <v>1573</v>
      </c>
      <c r="B647" s="52" t="s">
        <v>1574</v>
      </c>
      <c r="C647" s="51" t="s">
        <v>2540</v>
      </c>
      <c r="D647" s="55">
        <v>150</v>
      </c>
      <c r="E647" s="55">
        <v>20</v>
      </c>
      <c r="F647" s="57">
        <v>8</v>
      </c>
      <c r="G647" s="55">
        <v>5</v>
      </c>
      <c r="H647" s="55"/>
      <c r="I647" s="57"/>
      <c r="J647" s="90">
        <f t="shared" si="119"/>
        <v>0</v>
      </c>
      <c r="K647" s="77"/>
      <c r="L647" s="58">
        <v>3096</v>
      </c>
      <c r="N647" s="95"/>
      <c r="O647" s="95"/>
      <c r="P647" s="95"/>
      <c r="Q647" s="112">
        <f t="shared" si="123"/>
        <v>4128</v>
      </c>
      <c r="R647" s="112">
        <f t="shared" si="120"/>
        <v>1651.2</v>
      </c>
      <c r="S647" s="112">
        <f t="shared" si="121"/>
        <v>1032</v>
      </c>
      <c r="T647" s="95"/>
      <c r="U647" s="95"/>
      <c r="V647" s="95"/>
      <c r="W647" s="95"/>
      <c r="X647" s="95"/>
      <c r="Y647" s="95"/>
      <c r="Z647" s="95"/>
      <c r="AA647" s="95"/>
      <c r="AB647" s="95"/>
      <c r="AC647" s="95"/>
      <c r="AD647" s="95"/>
      <c r="AE647" s="95"/>
      <c r="AF647" s="95"/>
      <c r="AG647" s="95"/>
      <c r="AH647" s="95"/>
      <c r="AI647" s="95"/>
      <c r="AJ647" s="95"/>
      <c r="AK647" s="95"/>
      <c r="AL647" s="95"/>
      <c r="AM647" s="95"/>
      <c r="AN647" s="95"/>
      <c r="AO647" s="95"/>
      <c r="AP647" s="95"/>
      <c r="AQ647" s="95"/>
      <c r="AR647" s="95"/>
      <c r="AS647" s="95"/>
      <c r="AT647" s="95"/>
      <c r="AU647" s="95"/>
      <c r="AV647" s="95"/>
      <c r="AW647" s="95"/>
      <c r="AX647" s="95"/>
      <c r="AY647" s="95"/>
      <c r="AZ647" s="95"/>
      <c r="BA647" s="95"/>
      <c r="BB647" s="95"/>
      <c r="BC647" s="95"/>
      <c r="BD647" s="95"/>
      <c r="BE647" s="95"/>
      <c r="BF647" s="95"/>
      <c r="BG647" s="95"/>
      <c r="BH647" s="95"/>
      <c r="BI647" s="95"/>
      <c r="BJ647" s="95"/>
      <c r="BK647" s="95"/>
      <c r="BL647" s="95"/>
      <c r="BM647" s="95"/>
      <c r="BN647" s="95"/>
      <c r="BO647" s="95"/>
    </row>
    <row r="648" spans="1:67" ht="25.5" hidden="1" x14ac:dyDescent="0.2">
      <c r="A648" s="52" t="s">
        <v>1575</v>
      </c>
      <c r="B648" s="52" t="s">
        <v>1576</v>
      </c>
      <c r="C648" s="53" t="s">
        <v>1577</v>
      </c>
      <c r="D648" s="55">
        <v>250</v>
      </c>
      <c r="E648" s="55">
        <v>10</v>
      </c>
      <c r="F648" s="57">
        <v>4</v>
      </c>
      <c r="G648" s="55">
        <v>5</v>
      </c>
      <c r="H648" s="55"/>
      <c r="I648" s="57"/>
      <c r="J648" s="90">
        <f t="shared" si="119"/>
        <v>0</v>
      </c>
      <c r="K648" s="77"/>
      <c r="L648" s="58">
        <v>1396445</v>
      </c>
      <c r="N648" s="95"/>
      <c r="O648" s="95"/>
      <c r="P648" s="95"/>
      <c r="Q648" s="112">
        <f t="shared" si="123"/>
        <v>502720.2</v>
      </c>
      <c r="R648" s="112">
        <f t="shared" si="120"/>
        <v>223431.2</v>
      </c>
      <c r="S648" s="112">
        <f t="shared" si="121"/>
        <v>279289</v>
      </c>
      <c r="T648" s="95"/>
      <c r="U648" s="95"/>
      <c r="V648" s="95"/>
      <c r="W648" s="95"/>
      <c r="X648" s="95"/>
      <c r="Y648" s="95"/>
      <c r="Z648" s="95"/>
      <c r="AA648" s="95"/>
      <c r="AB648" s="95"/>
      <c r="AC648" s="95"/>
      <c r="AD648" s="95"/>
      <c r="AE648" s="95"/>
      <c r="AF648" s="95"/>
      <c r="AG648" s="95"/>
      <c r="AH648" s="95"/>
      <c r="AI648" s="95"/>
      <c r="AJ648" s="95"/>
      <c r="AK648" s="95"/>
      <c r="AL648" s="95"/>
      <c r="AM648" s="95"/>
      <c r="AN648" s="95"/>
      <c r="AO648" s="95"/>
      <c r="AP648" s="95"/>
      <c r="AQ648" s="95"/>
      <c r="AR648" s="95"/>
      <c r="AS648" s="95"/>
      <c r="AT648" s="95"/>
      <c r="AU648" s="95"/>
      <c r="AV648" s="95"/>
      <c r="AW648" s="95"/>
      <c r="AX648" s="95"/>
      <c r="AY648" s="95"/>
      <c r="AZ648" s="95"/>
      <c r="BA648" s="95"/>
      <c r="BB648" s="95"/>
      <c r="BC648" s="95"/>
      <c r="BD648" s="95"/>
      <c r="BE648" s="95"/>
      <c r="BF648" s="95"/>
      <c r="BG648" s="95"/>
      <c r="BH648" s="95"/>
      <c r="BI648" s="95"/>
      <c r="BJ648" s="95"/>
      <c r="BK648" s="95"/>
      <c r="BL648" s="95"/>
      <c r="BM648" s="95"/>
      <c r="BN648" s="95"/>
      <c r="BO648" s="95"/>
    </row>
    <row r="649" spans="1:67" ht="25.5" hidden="1" x14ac:dyDescent="0.2">
      <c r="A649" s="52" t="s">
        <v>1578</v>
      </c>
      <c r="B649" s="52" t="s">
        <v>1579</v>
      </c>
      <c r="C649" s="53" t="s">
        <v>1580</v>
      </c>
      <c r="D649" s="55">
        <v>180</v>
      </c>
      <c r="E649" s="55">
        <v>10</v>
      </c>
      <c r="F649" s="57">
        <v>3.5</v>
      </c>
      <c r="G649" s="55">
        <v>5</v>
      </c>
      <c r="H649" s="55"/>
      <c r="I649" s="57"/>
      <c r="J649" s="90">
        <f t="shared" si="119"/>
        <v>0</v>
      </c>
      <c r="K649" s="77"/>
      <c r="L649" s="58">
        <v>58816</v>
      </c>
      <c r="N649" s="95"/>
      <c r="O649" s="95"/>
      <c r="P649" s="95"/>
      <c r="Q649" s="112">
        <f t="shared" si="123"/>
        <v>29408</v>
      </c>
      <c r="R649" s="112">
        <f t="shared" si="120"/>
        <v>11436.444444444445</v>
      </c>
      <c r="S649" s="112">
        <f t="shared" si="121"/>
        <v>16337.777777777777</v>
      </c>
      <c r="T649" s="95"/>
      <c r="U649" s="95"/>
      <c r="V649" s="95"/>
      <c r="W649" s="95"/>
      <c r="X649" s="95"/>
      <c r="Y649" s="95"/>
      <c r="Z649" s="95"/>
      <c r="AA649" s="95"/>
      <c r="AB649" s="95"/>
      <c r="AC649" s="95"/>
      <c r="AD649" s="95"/>
      <c r="AE649" s="95"/>
      <c r="AF649" s="95"/>
      <c r="AG649" s="95"/>
      <c r="AH649" s="95"/>
      <c r="AI649" s="95"/>
      <c r="AJ649" s="95"/>
      <c r="AK649" s="95"/>
      <c r="AL649" s="95"/>
      <c r="AM649" s="95"/>
      <c r="AN649" s="95"/>
      <c r="AO649" s="95"/>
      <c r="AP649" s="95"/>
      <c r="AQ649" s="95"/>
      <c r="AR649" s="95"/>
      <c r="AS649" s="95"/>
      <c r="AT649" s="95"/>
      <c r="AU649" s="95"/>
      <c r="AV649" s="95"/>
      <c r="AW649" s="95"/>
      <c r="AX649" s="95"/>
      <c r="AY649" s="95"/>
      <c r="AZ649" s="95"/>
      <c r="BA649" s="95"/>
      <c r="BB649" s="95"/>
      <c r="BC649" s="95"/>
      <c r="BD649" s="95"/>
      <c r="BE649" s="95"/>
      <c r="BF649" s="95"/>
      <c r="BG649" s="95"/>
      <c r="BH649" s="95"/>
      <c r="BI649" s="95"/>
      <c r="BJ649" s="95"/>
      <c r="BK649" s="95"/>
      <c r="BL649" s="95"/>
      <c r="BM649" s="95"/>
      <c r="BN649" s="95"/>
      <c r="BO649" s="95"/>
    </row>
    <row r="650" spans="1:67" ht="25.5" hidden="1" x14ac:dyDescent="0.2">
      <c r="A650" s="52" t="s">
        <v>1581</v>
      </c>
      <c r="B650" s="52" t="s">
        <v>1582</v>
      </c>
      <c r="C650" s="53" t="s">
        <v>1583</v>
      </c>
      <c r="D650" s="55">
        <v>180</v>
      </c>
      <c r="E650" s="55">
        <v>10</v>
      </c>
      <c r="F650" s="57">
        <v>2.8</v>
      </c>
      <c r="G650" s="55">
        <v>5</v>
      </c>
      <c r="H650" s="55"/>
      <c r="I650" s="57"/>
      <c r="J650" s="90">
        <f t="shared" si="119"/>
        <v>0</v>
      </c>
      <c r="K650" s="77"/>
      <c r="L650" s="58">
        <v>495291</v>
      </c>
      <c r="N650" s="95"/>
      <c r="O650" s="95"/>
      <c r="P650" s="95"/>
      <c r="Q650" s="112">
        <f t="shared" si="123"/>
        <v>247645.5</v>
      </c>
      <c r="R650" s="112">
        <f t="shared" si="120"/>
        <v>77045.266666666663</v>
      </c>
      <c r="S650" s="112">
        <f t="shared" si="121"/>
        <v>137580.83333333334</v>
      </c>
      <c r="T650" s="95"/>
      <c r="U650" s="95"/>
      <c r="V650" s="95"/>
      <c r="W650" s="95"/>
      <c r="X650" s="95"/>
      <c r="Y650" s="95"/>
      <c r="Z650" s="95"/>
      <c r="AA650" s="95"/>
      <c r="AB650" s="95"/>
      <c r="AC650" s="95"/>
      <c r="AD650" s="95"/>
      <c r="AE650" s="95"/>
      <c r="AF650" s="95"/>
      <c r="AG650" s="95"/>
      <c r="AH650" s="95"/>
      <c r="AI650" s="95"/>
      <c r="AJ650" s="95"/>
      <c r="AK650" s="95"/>
      <c r="AL650" s="95"/>
      <c r="AM650" s="95"/>
      <c r="AN650" s="95"/>
      <c r="AO650" s="95"/>
      <c r="AP650" s="95"/>
      <c r="AQ650" s="95"/>
      <c r="AR650" s="95"/>
      <c r="AS650" s="95"/>
      <c r="AT650" s="95"/>
      <c r="AU650" s="95"/>
      <c r="AV650" s="95"/>
      <c r="AW650" s="95"/>
      <c r="AX650" s="95"/>
      <c r="AY650" s="95"/>
      <c r="AZ650" s="95"/>
      <c r="BA650" s="95"/>
      <c r="BB650" s="95"/>
      <c r="BC650" s="95"/>
      <c r="BD650" s="95"/>
      <c r="BE650" s="95"/>
      <c r="BF650" s="95"/>
      <c r="BG650" s="95"/>
      <c r="BH650" s="95"/>
      <c r="BI650" s="95"/>
      <c r="BJ650" s="95"/>
      <c r="BK650" s="95"/>
      <c r="BL650" s="95"/>
      <c r="BM650" s="95"/>
      <c r="BN650" s="95"/>
      <c r="BO650" s="95"/>
    </row>
    <row r="651" spans="1:67" ht="25.5" hidden="1" x14ac:dyDescent="0.2">
      <c r="A651" s="52" t="s">
        <v>1584</v>
      </c>
      <c r="B651" s="52" t="s">
        <v>1585</v>
      </c>
      <c r="C651" s="53" t="s">
        <v>1586</v>
      </c>
      <c r="D651" s="55">
        <v>180</v>
      </c>
      <c r="E651" s="55">
        <v>10</v>
      </c>
      <c r="F651" s="57">
        <v>3</v>
      </c>
      <c r="G651" s="55">
        <v>5</v>
      </c>
      <c r="H651" s="55"/>
      <c r="I651" s="57"/>
      <c r="J651" s="90">
        <f t="shared" si="119"/>
        <v>0</v>
      </c>
      <c r="K651" s="77"/>
      <c r="L651" s="58">
        <v>340513</v>
      </c>
      <c r="N651" s="95"/>
      <c r="O651" s="95"/>
      <c r="P651" s="95"/>
      <c r="Q651" s="112">
        <f t="shared" si="123"/>
        <v>170256.5</v>
      </c>
      <c r="R651" s="112">
        <f t="shared" si="120"/>
        <v>56752.166666666664</v>
      </c>
      <c r="S651" s="112">
        <f t="shared" si="121"/>
        <v>94586.944444444438</v>
      </c>
      <c r="T651" s="95"/>
      <c r="U651" s="95"/>
      <c r="V651" s="95"/>
      <c r="W651" s="95"/>
      <c r="X651" s="95"/>
      <c r="Y651" s="95"/>
      <c r="Z651" s="95"/>
      <c r="AA651" s="95"/>
      <c r="AB651" s="95"/>
      <c r="AC651" s="95"/>
      <c r="AD651" s="95"/>
      <c r="AE651" s="95"/>
      <c r="AF651" s="95"/>
      <c r="AG651" s="95"/>
      <c r="AH651" s="95"/>
      <c r="AI651" s="95"/>
      <c r="AJ651" s="95"/>
      <c r="AK651" s="95"/>
      <c r="AL651" s="95"/>
      <c r="AM651" s="95"/>
      <c r="AN651" s="95"/>
      <c r="AO651" s="95"/>
      <c r="AP651" s="95"/>
      <c r="AQ651" s="95"/>
      <c r="AR651" s="95"/>
      <c r="AS651" s="95"/>
      <c r="AT651" s="95"/>
      <c r="AU651" s="95"/>
      <c r="AV651" s="95"/>
      <c r="AW651" s="95"/>
      <c r="AX651" s="95"/>
      <c r="AY651" s="95"/>
      <c r="AZ651" s="95"/>
      <c r="BA651" s="95"/>
      <c r="BB651" s="95"/>
      <c r="BC651" s="95"/>
      <c r="BD651" s="95"/>
      <c r="BE651" s="95"/>
      <c r="BF651" s="95"/>
      <c r="BG651" s="95"/>
      <c r="BH651" s="95"/>
      <c r="BI651" s="95"/>
      <c r="BJ651" s="95"/>
      <c r="BK651" s="95"/>
      <c r="BL651" s="95"/>
      <c r="BM651" s="95"/>
      <c r="BN651" s="95"/>
      <c r="BO651" s="95"/>
    </row>
    <row r="652" spans="1:67" ht="25.5" hidden="1" x14ac:dyDescent="0.2">
      <c r="A652" s="52" t="s">
        <v>1587</v>
      </c>
      <c r="B652" s="52" t="s">
        <v>1588</v>
      </c>
      <c r="C652" s="53" t="s">
        <v>1589</v>
      </c>
      <c r="D652" s="55">
        <v>180</v>
      </c>
      <c r="E652" s="55">
        <v>10</v>
      </c>
      <c r="F652" s="57">
        <v>3.5</v>
      </c>
      <c r="G652" s="55">
        <v>5</v>
      </c>
      <c r="H652" s="55"/>
      <c r="I652" s="57"/>
      <c r="J652" s="90">
        <f t="shared" ref="J652:J715" si="130">IF(SUMPRODUCT($N$6:$P$6,$N$7:$P$7,$N652:$P652),SUMPRODUCT($N$6:$P$6,$N$7:$P$7,$N652:$P652),0)</f>
        <v>0</v>
      </c>
      <c r="K652" s="77"/>
      <c r="L652" s="58">
        <v>10777</v>
      </c>
      <c r="N652" s="95"/>
      <c r="O652" s="95"/>
      <c r="P652" s="95"/>
      <c r="Q652" s="112">
        <f t="shared" si="123"/>
        <v>5987.2222222222226</v>
      </c>
      <c r="R652" s="112">
        <f t="shared" si="120"/>
        <v>2095.5277777777783</v>
      </c>
      <c r="S652" s="112">
        <f t="shared" si="121"/>
        <v>2993.6111111111113</v>
      </c>
      <c r="T652" s="95"/>
      <c r="U652" s="95"/>
      <c r="V652" s="95"/>
      <c r="W652" s="95"/>
      <c r="X652" s="95"/>
      <c r="Y652" s="95"/>
      <c r="Z652" s="95"/>
      <c r="AA652" s="95"/>
      <c r="AB652" s="95"/>
      <c r="AC652" s="95"/>
      <c r="AD652" s="95"/>
      <c r="AE652" s="95"/>
      <c r="AF652" s="95"/>
      <c r="AG652" s="95"/>
      <c r="AH652" s="95"/>
      <c r="AI652" s="95"/>
      <c r="AJ652" s="95"/>
      <c r="AK652" s="95"/>
      <c r="AL652" s="95"/>
      <c r="AM652" s="95"/>
      <c r="AN652" s="95"/>
      <c r="AO652" s="95"/>
      <c r="AP652" s="95"/>
      <c r="AQ652" s="95"/>
      <c r="AR652" s="95"/>
      <c r="AS652" s="95"/>
      <c r="AT652" s="95"/>
      <c r="AU652" s="95"/>
      <c r="AV652" s="95"/>
      <c r="AW652" s="95"/>
      <c r="AX652" s="95"/>
      <c r="AY652" s="95"/>
      <c r="AZ652" s="95"/>
      <c r="BA652" s="95"/>
      <c r="BB652" s="95"/>
      <c r="BC652" s="95"/>
      <c r="BD652" s="95"/>
      <c r="BE652" s="95"/>
      <c r="BF652" s="95"/>
      <c r="BG652" s="95"/>
      <c r="BH652" s="95"/>
      <c r="BI652" s="95"/>
      <c r="BJ652" s="95"/>
      <c r="BK652" s="95"/>
      <c r="BL652" s="95"/>
      <c r="BM652" s="95"/>
      <c r="BN652" s="95"/>
      <c r="BO652" s="95"/>
    </row>
    <row r="653" spans="1:67" ht="25.5" hidden="1" x14ac:dyDescent="0.2">
      <c r="A653" s="52" t="s">
        <v>1590</v>
      </c>
      <c r="B653" s="52" t="s">
        <v>1591</v>
      </c>
      <c r="C653" s="53" t="s">
        <v>1592</v>
      </c>
      <c r="D653" s="55">
        <v>150</v>
      </c>
      <c r="E653" s="55">
        <v>18</v>
      </c>
      <c r="F653" s="57">
        <v>4.5</v>
      </c>
      <c r="G653" s="55">
        <v>5</v>
      </c>
      <c r="H653" s="55"/>
      <c r="I653" s="57"/>
      <c r="J653" s="90">
        <f t="shared" si="130"/>
        <v>0</v>
      </c>
      <c r="K653" s="77"/>
      <c r="L653" s="58">
        <v>3325</v>
      </c>
      <c r="N653" s="95"/>
      <c r="O653" s="95"/>
      <c r="P653" s="95"/>
      <c r="Q653" s="112">
        <f t="shared" si="123"/>
        <v>3990</v>
      </c>
      <c r="R653" s="112">
        <f t="shared" ref="R653:R716" si="131">IF($L653&gt;0,$L653*1000*$F653%/$D653,"")</f>
        <v>997.5</v>
      </c>
      <c r="S653" s="112">
        <f t="shared" ref="S653:S716" si="132">IF($L653&gt;0,$L653*1000*$G653%/$D653,"")</f>
        <v>1108.3333333333333</v>
      </c>
      <c r="T653" s="95"/>
      <c r="U653" s="95"/>
      <c r="V653" s="95"/>
      <c r="W653" s="95"/>
      <c r="X653" s="95"/>
      <c r="Y653" s="95"/>
      <c r="Z653" s="95"/>
      <c r="AA653" s="95"/>
      <c r="AB653" s="95"/>
      <c r="AC653" s="95"/>
      <c r="AD653" s="95"/>
      <c r="AE653" s="95"/>
      <c r="AF653" s="95"/>
      <c r="AG653" s="95"/>
      <c r="AH653" s="95"/>
      <c r="AI653" s="95"/>
      <c r="AJ653" s="95"/>
      <c r="AK653" s="95"/>
      <c r="AL653" s="95"/>
      <c r="AM653" s="95"/>
      <c r="AN653" s="95"/>
      <c r="AO653" s="95"/>
      <c r="AP653" s="95"/>
      <c r="AQ653" s="95"/>
      <c r="AR653" s="95"/>
      <c r="AS653" s="95"/>
      <c r="AT653" s="95"/>
      <c r="AU653" s="95"/>
      <c r="AV653" s="95"/>
      <c r="AW653" s="95"/>
      <c r="AX653" s="95"/>
      <c r="AY653" s="95"/>
      <c r="AZ653" s="95"/>
      <c r="BA653" s="95"/>
      <c r="BB653" s="95"/>
      <c r="BC653" s="95"/>
      <c r="BD653" s="95"/>
      <c r="BE653" s="95"/>
      <c r="BF653" s="95"/>
      <c r="BG653" s="95"/>
      <c r="BH653" s="95"/>
      <c r="BI653" s="95"/>
      <c r="BJ653" s="95"/>
      <c r="BK653" s="95"/>
      <c r="BL653" s="95"/>
      <c r="BM653" s="95"/>
      <c r="BN653" s="95"/>
      <c r="BO653" s="95"/>
    </row>
    <row r="654" spans="1:67" ht="25.5" hidden="1" x14ac:dyDescent="0.2">
      <c r="A654" s="52" t="s">
        <v>1593</v>
      </c>
      <c r="B654" s="52" t="s">
        <v>1594</v>
      </c>
      <c r="C654" s="53" t="s">
        <v>1595</v>
      </c>
      <c r="D654" s="55">
        <v>150</v>
      </c>
      <c r="E654" s="55">
        <v>10</v>
      </c>
      <c r="F654" s="57">
        <v>3.2</v>
      </c>
      <c r="G654" s="55">
        <v>4</v>
      </c>
      <c r="H654" s="55"/>
      <c r="I654" s="57"/>
      <c r="J654" s="90">
        <f t="shared" si="130"/>
        <v>0</v>
      </c>
      <c r="K654" s="77"/>
      <c r="L654" s="58">
        <v>31300</v>
      </c>
      <c r="N654" s="95"/>
      <c r="O654" s="95"/>
      <c r="P654" s="95"/>
      <c r="Q654" s="112">
        <f t="shared" si="123"/>
        <v>18780</v>
      </c>
      <c r="R654" s="112">
        <f t="shared" si="131"/>
        <v>6677.333333333333</v>
      </c>
      <c r="S654" s="112">
        <f t="shared" si="132"/>
        <v>8346.6666666666661</v>
      </c>
      <c r="T654" s="95"/>
      <c r="U654" s="95"/>
      <c r="V654" s="95"/>
      <c r="W654" s="95"/>
      <c r="X654" s="95"/>
      <c r="Y654" s="95"/>
      <c r="Z654" s="95"/>
      <c r="AA654" s="95"/>
      <c r="AB654" s="95"/>
      <c r="AC654" s="95"/>
      <c r="AD654" s="95"/>
      <c r="AE654" s="95"/>
      <c r="AF654" s="95"/>
      <c r="AG654" s="95"/>
      <c r="AH654" s="95"/>
      <c r="AI654" s="95"/>
      <c r="AJ654" s="95"/>
      <c r="AK654" s="95"/>
      <c r="AL654" s="95"/>
      <c r="AM654" s="95"/>
      <c r="AN654" s="95"/>
      <c r="AO654" s="95"/>
      <c r="AP654" s="95"/>
      <c r="AQ654" s="95"/>
      <c r="AR654" s="95"/>
      <c r="AS654" s="95"/>
      <c r="AT654" s="95"/>
      <c r="AU654" s="95"/>
      <c r="AV654" s="95"/>
      <c r="AW654" s="95"/>
      <c r="AX654" s="95"/>
      <c r="AY654" s="95"/>
      <c r="AZ654" s="95"/>
      <c r="BA654" s="95"/>
      <c r="BB654" s="95"/>
      <c r="BC654" s="95"/>
      <c r="BD654" s="95"/>
      <c r="BE654" s="95"/>
      <c r="BF654" s="95"/>
      <c r="BG654" s="95"/>
      <c r="BH654" s="95"/>
      <c r="BI654" s="95"/>
      <c r="BJ654" s="95"/>
      <c r="BK654" s="95"/>
      <c r="BL654" s="95"/>
      <c r="BM654" s="95"/>
      <c r="BN654" s="95"/>
      <c r="BO654" s="95"/>
    </row>
    <row r="655" spans="1:67" ht="25.5" hidden="1" x14ac:dyDescent="0.2">
      <c r="A655" s="52" t="s">
        <v>1596</v>
      </c>
      <c r="B655" s="52" t="s">
        <v>1597</v>
      </c>
      <c r="C655" s="53" t="s">
        <v>1598</v>
      </c>
      <c r="D655" s="55">
        <v>150</v>
      </c>
      <c r="E655" s="55">
        <v>10</v>
      </c>
      <c r="F655" s="57">
        <v>3.2</v>
      </c>
      <c r="G655" s="55">
        <v>4</v>
      </c>
      <c r="H655" s="55"/>
      <c r="I655" s="57"/>
      <c r="J655" s="90">
        <f t="shared" si="130"/>
        <v>0</v>
      </c>
      <c r="K655" s="77"/>
      <c r="L655" s="58">
        <v>38752</v>
      </c>
      <c r="N655" s="95"/>
      <c r="O655" s="95"/>
      <c r="P655" s="95"/>
      <c r="Q655" s="112">
        <f t="shared" si="123"/>
        <v>23251.200000000001</v>
      </c>
      <c r="R655" s="112">
        <f t="shared" si="131"/>
        <v>8267.0933333333342</v>
      </c>
      <c r="S655" s="112">
        <f t="shared" si="132"/>
        <v>10333.866666666667</v>
      </c>
      <c r="T655" s="95"/>
      <c r="U655" s="95"/>
      <c r="V655" s="95"/>
      <c r="W655" s="95"/>
      <c r="X655" s="95"/>
      <c r="Y655" s="95"/>
      <c r="Z655" s="95"/>
      <c r="AA655" s="95"/>
      <c r="AB655" s="95"/>
      <c r="AC655" s="95"/>
      <c r="AD655" s="95"/>
      <c r="AE655" s="95"/>
      <c r="AF655" s="95"/>
      <c r="AG655" s="95"/>
      <c r="AH655" s="95"/>
      <c r="AI655" s="95"/>
      <c r="AJ655" s="95"/>
      <c r="AK655" s="95"/>
      <c r="AL655" s="95"/>
      <c r="AM655" s="95"/>
      <c r="AN655" s="95"/>
      <c r="AO655" s="95"/>
      <c r="AP655" s="95"/>
      <c r="AQ655" s="95"/>
      <c r="AR655" s="95"/>
      <c r="AS655" s="95"/>
      <c r="AT655" s="95"/>
      <c r="AU655" s="95"/>
      <c r="AV655" s="95"/>
      <c r="AW655" s="95"/>
      <c r="AX655" s="95"/>
      <c r="AY655" s="95"/>
      <c r="AZ655" s="95"/>
      <c r="BA655" s="95"/>
      <c r="BB655" s="95"/>
      <c r="BC655" s="95"/>
      <c r="BD655" s="95"/>
      <c r="BE655" s="95"/>
      <c r="BF655" s="95"/>
      <c r="BG655" s="95"/>
      <c r="BH655" s="95"/>
      <c r="BI655" s="95"/>
      <c r="BJ655" s="95"/>
      <c r="BK655" s="95"/>
      <c r="BL655" s="95"/>
      <c r="BM655" s="95"/>
      <c r="BN655" s="95"/>
      <c r="BO655" s="95"/>
    </row>
    <row r="656" spans="1:67" ht="25.5" hidden="1" x14ac:dyDescent="0.2">
      <c r="A656" s="52" t="s">
        <v>1599</v>
      </c>
      <c r="B656" s="52" t="s">
        <v>1600</v>
      </c>
      <c r="C656" s="51" t="s">
        <v>2541</v>
      </c>
      <c r="D656" s="55">
        <v>150</v>
      </c>
      <c r="E656" s="55">
        <v>10</v>
      </c>
      <c r="F656" s="57">
        <v>2.2000000000000002</v>
      </c>
      <c r="G656" s="55">
        <v>4</v>
      </c>
      <c r="H656" s="55"/>
      <c r="I656" s="57"/>
      <c r="J656" s="90">
        <f t="shared" si="130"/>
        <v>0</v>
      </c>
      <c r="K656" s="77"/>
      <c r="L656" s="58">
        <v>97797</v>
      </c>
      <c r="N656" s="95"/>
      <c r="O656" s="95"/>
      <c r="P656" s="95"/>
      <c r="Q656" s="112">
        <f t="shared" si="123"/>
        <v>58678.2</v>
      </c>
      <c r="R656" s="112">
        <f t="shared" si="131"/>
        <v>14343.56</v>
      </c>
      <c r="S656" s="112">
        <f t="shared" si="132"/>
        <v>26079.200000000001</v>
      </c>
      <c r="T656" s="95"/>
      <c r="U656" s="95"/>
      <c r="V656" s="95"/>
      <c r="W656" s="95"/>
      <c r="X656" s="95"/>
      <c r="Y656" s="95"/>
      <c r="Z656" s="95"/>
      <c r="AA656" s="95"/>
      <c r="AB656" s="95"/>
      <c r="AC656" s="95"/>
      <c r="AD656" s="95"/>
      <c r="AE656" s="95"/>
      <c r="AF656" s="95"/>
      <c r="AG656" s="95"/>
      <c r="AH656" s="95"/>
      <c r="AI656" s="95"/>
      <c r="AJ656" s="95"/>
      <c r="AK656" s="95"/>
      <c r="AL656" s="95"/>
      <c r="AM656" s="95"/>
      <c r="AN656" s="95"/>
      <c r="AO656" s="95"/>
      <c r="AP656" s="95"/>
      <c r="AQ656" s="95"/>
      <c r="AR656" s="95"/>
      <c r="AS656" s="95"/>
      <c r="AT656" s="95"/>
      <c r="AU656" s="95"/>
      <c r="AV656" s="95"/>
      <c r="AW656" s="95"/>
      <c r="AX656" s="95"/>
      <c r="AY656" s="95"/>
      <c r="AZ656" s="95"/>
      <c r="BA656" s="95"/>
      <c r="BB656" s="95"/>
      <c r="BC656" s="95"/>
      <c r="BD656" s="95"/>
      <c r="BE656" s="95"/>
      <c r="BF656" s="95"/>
      <c r="BG656" s="95"/>
      <c r="BH656" s="95"/>
      <c r="BI656" s="95"/>
      <c r="BJ656" s="95"/>
      <c r="BK656" s="95"/>
      <c r="BL656" s="95"/>
      <c r="BM656" s="95"/>
      <c r="BN656" s="95"/>
      <c r="BO656" s="95"/>
    </row>
    <row r="657" spans="1:67" ht="25.5" hidden="1" x14ac:dyDescent="0.2">
      <c r="A657" s="52" t="s">
        <v>1601</v>
      </c>
      <c r="B657" s="52" t="s">
        <v>1602</v>
      </c>
      <c r="C657" s="53" t="s">
        <v>1603</v>
      </c>
      <c r="D657" s="55">
        <v>150</v>
      </c>
      <c r="E657" s="55">
        <v>10</v>
      </c>
      <c r="F657" s="57">
        <v>2</v>
      </c>
      <c r="G657" s="55">
        <v>4</v>
      </c>
      <c r="H657" s="55"/>
      <c r="I657" s="57"/>
      <c r="J657" s="90">
        <f t="shared" si="130"/>
        <v>0</v>
      </c>
      <c r="K657" s="77"/>
      <c r="L657" s="58">
        <v>292130</v>
      </c>
      <c r="N657" s="95"/>
      <c r="O657" s="95"/>
      <c r="P657" s="95"/>
      <c r="Q657" s="112">
        <f t="shared" si="123"/>
        <v>175278</v>
      </c>
      <c r="R657" s="112">
        <f t="shared" si="131"/>
        <v>38950.666666666664</v>
      </c>
      <c r="S657" s="112">
        <f t="shared" si="132"/>
        <v>77901.333333333328</v>
      </c>
      <c r="T657" s="95"/>
      <c r="U657" s="95"/>
      <c r="V657" s="95"/>
      <c r="W657" s="95"/>
      <c r="X657" s="95"/>
      <c r="Y657" s="95"/>
      <c r="Z657" s="95"/>
      <c r="AA657" s="95"/>
      <c r="AB657" s="95"/>
      <c r="AC657" s="95"/>
      <c r="AD657" s="95"/>
      <c r="AE657" s="95"/>
      <c r="AF657" s="95"/>
      <c r="AG657" s="95"/>
      <c r="AH657" s="95"/>
      <c r="AI657" s="95"/>
      <c r="AJ657" s="95"/>
      <c r="AK657" s="95"/>
      <c r="AL657" s="95"/>
      <c r="AM657" s="95"/>
      <c r="AN657" s="95"/>
      <c r="AO657" s="95"/>
      <c r="AP657" s="95"/>
      <c r="AQ657" s="95"/>
      <c r="AR657" s="95"/>
      <c r="AS657" s="95"/>
      <c r="AT657" s="95"/>
      <c r="AU657" s="95"/>
      <c r="AV657" s="95"/>
      <c r="AW657" s="95"/>
      <c r="AX657" s="95"/>
      <c r="AY657" s="95"/>
      <c r="AZ657" s="95"/>
      <c r="BA657" s="95"/>
      <c r="BB657" s="95"/>
      <c r="BC657" s="95"/>
      <c r="BD657" s="95"/>
      <c r="BE657" s="95"/>
      <c r="BF657" s="95"/>
      <c r="BG657" s="95"/>
      <c r="BH657" s="95"/>
      <c r="BI657" s="95"/>
      <c r="BJ657" s="95"/>
      <c r="BK657" s="95"/>
      <c r="BL657" s="95"/>
      <c r="BM657" s="95"/>
      <c r="BN657" s="95"/>
      <c r="BO657" s="95"/>
    </row>
    <row r="658" spans="1:67" ht="25.5" hidden="1" x14ac:dyDescent="0.2">
      <c r="A658" s="52" t="s">
        <v>1604</v>
      </c>
      <c r="B658" s="52" t="s">
        <v>1605</v>
      </c>
      <c r="C658" s="53" t="s">
        <v>1606</v>
      </c>
      <c r="D658" s="55">
        <v>150</v>
      </c>
      <c r="E658" s="55">
        <v>10</v>
      </c>
      <c r="F658" s="57">
        <v>2</v>
      </c>
      <c r="G658" s="55">
        <v>4</v>
      </c>
      <c r="H658" s="55"/>
      <c r="I658" s="57"/>
      <c r="J658" s="90">
        <f t="shared" si="130"/>
        <v>0</v>
      </c>
      <c r="K658" s="77"/>
      <c r="L658" s="58">
        <v>343379</v>
      </c>
      <c r="N658" s="95"/>
      <c r="O658" s="95"/>
      <c r="P658" s="95"/>
      <c r="Q658" s="112">
        <f t="shared" si="123"/>
        <v>206027.4</v>
      </c>
      <c r="R658" s="112">
        <f t="shared" si="131"/>
        <v>45783.866666666669</v>
      </c>
      <c r="S658" s="112">
        <f t="shared" si="132"/>
        <v>91567.733333333337</v>
      </c>
      <c r="T658" s="95"/>
      <c r="U658" s="95"/>
      <c r="V658" s="95"/>
      <c r="W658" s="95"/>
      <c r="X658" s="95"/>
      <c r="Y658" s="95"/>
      <c r="Z658" s="95"/>
      <c r="AA658" s="95"/>
      <c r="AB658" s="95"/>
      <c r="AC658" s="95"/>
      <c r="AD658" s="95"/>
      <c r="AE658" s="95"/>
      <c r="AF658" s="95"/>
      <c r="AG658" s="95"/>
      <c r="AH658" s="95"/>
      <c r="AI658" s="95"/>
      <c r="AJ658" s="95"/>
      <c r="AK658" s="95"/>
      <c r="AL658" s="95"/>
      <c r="AM658" s="95"/>
      <c r="AN658" s="95"/>
      <c r="AO658" s="95"/>
      <c r="AP658" s="95"/>
      <c r="AQ658" s="95"/>
      <c r="AR658" s="95"/>
      <c r="AS658" s="95"/>
      <c r="AT658" s="95"/>
      <c r="AU658" s="95"/>
      <c r="AV658" s="95"/>
      <c r="AW658" s="95"/>
      <c r="AX658" s="95"/>
      <c r="AY658" s="95"/>
      <c r="AZ658" s="95"/>
      <c r="BA658" s="95"/>
      <c r="BB658" s="95"/>
      <c r="BC658" s="95"/>
      <c r="BD658" s="95"/>
      <c r="BE658" s="95"/>
      <c r="BF658" s="95"/>
      <c r="BG658" s="95"/>
      <c r="BH658" s="95"/>
      <c r="BI658" s="95"/>
      <c r="BJ658" s="95"/>
      <c r="BK658" s="95"/>
      <c r="BL658" s="95"/>
      <c r="BM658" s="95"/>
      <c r="BN658" s="95"/>
      <c r="BO658" s="95"/>
    </row>
    <row r="659" spans="1:67" ht="25.5" hidden="1" x14ac:dyDescent="0.2">
      <c r="A659" s="52" t="s">
        <v>1607</v>
      </c>
      <c r="B659" s="52" t="s">
        <v>1608</v>
      </c>
      <c r="C659" s="53" t="s">
        <v>1609</v>
      </c>
      <c r="D659" s="55">
        <v>180</v>
      </c>
      <c r="E659" s="55">
        <v>10</v>
      </c>
      <c r="F659" s="57">
        <v>2.8</v>
      </c>
      <c r="G659" s="55">
        <v>4</v>
      </c>
      <c r="H659" s="55"/>
      <c r="I659" s="57"/>
      <c r="J659" s="90">
        <f t="shared" si="130"/>
        <v>0</v>
      </c>
      <c r="K659" s="77"/>
      <c r="L659" s="58">
        <v>15822</v>
      </c>
      <c r="N659" s="95"/>
      <c r="O659" s="95"/>
      <c r="P659" s="95"/>
      <c r="Q659" s="112">
        <f t="shared" si="123"/>
        <v>8790</v>
      </c>
      <c r="R659" s="112">
        <f t="shared" si="131"/>
        <v>2461.1999999999998</v>
      </c>
      <c r="S659" s="112">
        <f t="shared" si="132"/>
        <v>3516</v>
      </c>
      <c r="T659" s="95"/>
      <c r="U659" s="95"/>
      <c r="V659" s="95"/>
      <c r="W659" s="95"/>
      <c r="X659" s="95"/>
      <c r="Y659" s="95"/>
      <c r="Z659" s="95"/>
      <c r="AA659" s="95"/>
      <c r="AB659" s="95"/>
      <c r="AC659" s="95"/>
      <c r="AD659" s="95"/>
      <c r="AE659" s="95"/>
      <c r="AF659" s="95"/>
      <c r="AG659" s="95"/>
      <c r="AH659" s="95"/>
      <c r="AI659" s="95"/>
      <c r="AJ659" s="95"/>
      <c r="AK659" s="95"/>
      <c r="AL659" s="95"/>
      <c r="AM659" s="95"/>
      <c r="AN659" s="95"/>
      <c r="AO659" s="95"/>
      <c r="AP659" s="95"/>
      <c r="AQ659" s="95"/>
      <c r="AR659" s="95"/>
      <c r="AS659" s="95"/>
      <c r="AT659" s="95"/>
      <c r="AU659" s="95"/>
      <c r="AV659" s="95"/>
      <c r="AW659" s="95"/>
      <c r="AX659" s="95"/>
      <c r="AY659" s="95"/>
      <c r="AZ659" s="95"/>
      <c r="BA659" s="95"/>
      <c r="BB659" s="95"/>
      <c r="BC659" s="95"/>
      <c r="BD659" s="95"/>
      <c r="BE659" s="95"/>
      <c r="BF659" s="95"/>
      <c r="BG659" s="95"/>
      <c r="BH659" s="95"/>
      <c r="BI659" s="95"/>
      <c r="BJ659" s="95"/>
      <c r="BK659" s="95"/>
      <c r="BL659" s="95"/>
      <c r="BM659" s="95"/>
      <c r="BN659" s="95"/>
      <c r="BO659" s="95"/>
    </row>
    <row r="660" spans="1:67" ht="25.5" hidden="1" x14ac:dyDescent="0.2">
      <c r="A660" s="52" t="s">
        <v>1610</v>
      </c>
      <c r="B660" s="52" t="s">
        <v>1611</v>
      </c>
      <c r="C660" s="53" t="s">
        <v>1612</v>
      </c>
      <c r="D660" s="55">
        <v>180</v>
      </c>
      <c r="E660" s="55">
        <v>10</v>
      </c>
      <c r="F660" s="57">
        <v>1.8</v>
      </c>
      <c r="G660" s="55">
        <v>4</v>
      </c>
      <c r="H660" s="55"/>
      <c r="I660" s="57"/>
      <c r="J660" s="90">
        <f t="shared" si="130"/>
        <v>0</v>
      </c>
      <c r="K660" s="77"/>
      <c r="L660" s="58">
        <v>178855</v>
      </c>
      <c r="N660" s="95"/>
      <c r="O660" s="95"/>
      <c r="P660" s="95"/>
      <c r="Q660" s="112">
        <f t="shared" si="123"/>
        <v>89427.5</v>
      </c>
      <c r="R660" s="112">
        <f t="shared" si="131"/>
        <v>17885.500000000004</v>
      </c>
      <c r="S660" s="112">
        <f t="shared" si="132"/>
        <v>39745.555555555555</v>
      </c>
      <c r="T660" s="95"/>
      <c r="U660" s="95"/>
      <c r="V660" s="95"/>
      <c r="W660" s="95"/>
      <c r="X660" s="95"/>
      <c r="Y660" s="95"/>
      <c r="Z660" s="95"/>
      <c r="AA660" s="95"/>
      <c r="AB660" s="95"/>
      <c r="AC660" s="95"/>
      <c r="AD660" s="95"/>
      <c r="AE660" s="95"/>
      <c r="AF660" s="95"/>
      <c r="AG660" s="95"/>
      <c r="AH660" s="95"/>
      <c r="AI660" s="95"/>
      <c r="AJ660" s="95"/>
      <c r="AK660" s="95"/>
      <c r="AL660" s="95"/>
      <c r="AM660" s="95"/>
      <c r="AN660" s="95"/>
      <c r="AO660" s="95"/>
      <c r="AP660" s="95"/>
      <c r="AQ660" s="95"/>
      <c r="AR660" s="95"/>
      <c r="AS660" s="95"/>
      <c r="AT660" s="95"/>
      <c r="AU660" s="95"/>
      <c r="AV660" s="95"/>
      <c r="AW660" s="95"/>
      <c r="AX660" s="95"/>
      <c r="AY660" s="95"/>
      <c r="AZ660" s="95"/>
      <c r="BA660" s="95"/>
      <c r="BB660" s="95"/>
      <c r="BC660" s="95"/>
      <c r="BD660" s="95"/>
      <c r="BE660" s="95"/>
      <c r="BF660" s="95"/>
      <c r="BG660" s="95"/>
      <c r="BH660" s="95"/>
      <c r="BI660" s="95"/>
      <c r="BJ660" s="95"/>
      <c r="BK660" s="95"/>
      <c r="BL660" s="95"/>
      <c r="BM660" s="95"/>
      <c r="BN660" s="95"/>
      <c r="BO660" s="95"/>
    </row>
    <row r="661" spans="1:67" ht="25.5" hidden="1" x14ac:dyDescent="0.2">
      <c r="A661" s="52" t="s">
        <v>1613</v>
      </c>
      <c r="B661" s="52" t="s">
        <v>1614</v>
      </c>
      <c r="C661" s="53" t="s">
        <v>1615</v>
      </c>
      <c r="D661" s="55">
        <v>180</v>
      </c>
      <c r="E661" s="55">
        <v>10</v>
      </c>
      <c r="F661" s="57">
        <v>1.5</v>
      </c>
      <c r="G661" s="55">
        <v>4</v>
      </c>
      <c r="H661" s="55"/>
      <c r="I661" s="57"/>
      <c r="J661" s="90">
        <f t="shared" si="130"/>
        <v>0</v>
      </c>
      <c r="K661" s="77"/>
      <c r="L661" s="58">
        <v>670706</v>
      </c>
      <c r="N661" s="95"/>
      <c r="O661" s="95"/>
      <c r="P661" s="95"/>
      <c r="Q661" s="112">
        <f t="shared" si="123"/>
        <v>335353</v>
      </c>
      <c r="R661" s="112">
        <f t="shared" si="131"/>
        <v>55892.166666666664</v>
      </c>
      <c r="S661" s="112">
        <f t="shared" si="132"/>
        <v>149045.77777777778</v>
      </c>
      <c r="T661" s="95"/>
      <c r="U661" s="95"/>
      <c r="V661" s="95"/>
      <c r="W661" s="95"/>
      <c r="X661" s="95"/>
      <c r="Y661" s="95"/>
      <c r="Z661" s="95"/>
      <c r="AA661" s="95"/>
      <c r="AB661" s="95"/>
      <c r="AC661" s="95"/>
      <c r="AD661" s="95"/>
      <c r="AE661" s="95"/>
      <c r="AF661" s="95"/>
      <c r="AG661" s="95"/>
      <c r="AH661" s="95"/>
      <c r="AI661" s="95"/>
      <c r="AJ661" s="95"/>
      <c r="AK661" s="95"/>
      <c r="AL661" s="95"/>
      <c r="AM661" s="95"/>
      <c r="AN661" s="95"/>
      <c r="AO661" s="95"/>
      <c r="AP661" s="95"/>
      <c r="AQ661" s="95"/>
      <c r="AR661" s="95"/>
      <c r="AS661" s="95"/>
      <c r="AT661" s="95"/>
      <c r="AU661" s="95"/>
      <c r="AV661" s="95"/>
      <c r="AW661" s="95"/>
      <c r="AX661" s="95"/>
      <c r="AY661" s="95"/>
      <c r="AZ661" s="95"/>
      <c r="BA661" s="95"/>
      <c r="BB661" s="95"/>
      <c r="BC661" s="95"/>
      <c r="BD661" s="95"/>
      <c r="BE661" s="95"/>
      <c r="BF661" s="95"/>
      <c r="BG661" s="95"/>
      <c r="BH661" s="95"/>
      <c r="BI661" s="95"/>
      <c r="BJ661" s="95"/>
      <c r="BK661" s="95"/>
      <c r="BL661" s="95"/>
      <c r="BM661" s="95"/>
      <c r="BN661" s="95"/>
      <c r="BO661" s="95"/>
    </row>
    <row r="662" spans="1:67" ht="25.5" hidden="1" x14ac:dyDescent="0.2">
      <c r="A662" s="52" t="s">
        <v>1616</v>
      </c>
      <c r="B662" s="52" t="s">
        <v>1617</v>
      </c>
      <c r="C662" s="53" t="s">
        <v>1618</v>
      </c>
      <c r="D662" s="55">
        <v>180</v>
      </c>
      <c r="E662" s="55">
        <v>10</v>
      </c>
      <c r="F662" s="57">
        <v>2</v>
      </c>
      <c r="G662" s="55">
        <v>4</v>
      </c>
      <c r="H662" s="55"/>
      <c r="I662" s="57"/>
      <c r="J662" s="90">
        <f t="shared" si="130"/>
        <v>0</v>
      </c>
      <c r="K662" s="77"/>
      <c r="L662" s="58">
        <v>1147</v>
      </c>
      <c r="N662" s="95"/>
      <c r="O662" s="95"/>
      <c r="P662" s="95"/>
      <c r="Q662" s="112">
        <f t="shared" si="123"/>
        <v>637.22222222222217</v>
      </c>
      <c r="R662" s="112">
        <f t="shared" si="131"/>
        <v>127.44444444444444</v>
      </c>
      <c r="S662" s="112">
        <f t="shared" si="132"/>
        <v>254.88888888888889</v>
      </c>
      <c r="T662" s="95"/>
      <c r="U662" s="95"/>
      <c r="V662" s="95"/>
      <c r="W662" s="95"/>
      <c r="X662" s="95"/>
      <c r="Y662" s="95"/>
      <c r="Z662" s="95"/>
      <c r="AA662" s="95"/>
      <c r="AB662" s="95"/>
      <c r="AC662" s="95"/>
      <c r="AD662" s="95"/>
      <c r="AE662" s="95"/>
      <c r="AF662" s="95"/>
      <c r="AG662" s="95"/>
      <c r="AH662" s="95"/>
      <c r="AI662" s="95"/>
      <c r="AJ662" s="95"/>
      <c r="AK662" s="95"/>
      <c r="AL662" s="95"/>
      <c r="AM662" s="95"/>
      <c r="AN662" s="95"/>
      <c r="AO662" s="95"/>
      <c r="AP662" s="95"/>
      <c r="AQ662" s="95"/>
      <c r="AR662" s="95"/>
      <c r="AS662" s="95"/>
      <c r="AT662" s="95"/>
      <c r="AU662" s="95"/>
      <c r="AV662" s="95"/>
      <c r="AW662" s="95"/>
      <c r="AX662" s="95"/>
      <c r="AY662" s="95"/>
      <c r="AZ662" s="95"/>
      <c r="BA662" s="95"/>
      <c r="BB662" s="95"/>
      <c r="BC662" s="95"/>
      <c r="BD662" s="95"/>
      <c r="BE662" s="95"/>
      <c r="BF662" s="95"/>
      <c r="BG662" s="95"/>
      <c r="BH662" s="95"/>
      <c r="BI662" s="95"/>
      <c r="BJ662" s="95"/>
      <c r="BK662" s="95"/>
      <c r="BL662" s="95"/>
      <c r="BM662" s="95"/>
      <c r="BN662" s="95"/>
      <c r="BO662" s="95"/>
    </row>
    <row r="663" spans="1:67" ht="25.5" hidden="1" x14ac:dyDescent="0.2">
      <c r="A663" s="52" t="s">
        <v>1619</v>
      </c>
      <c r="B663" s="52" t="s">
        <v>1620</v>
      </c>
      <c r="C663" s="53" t="s">
        <v>1621</v>
      </c>
      <c r="D663" s="55">
        <v>200</v>
      </c>
      <c r="E663" s="55">
        <v>10</v>
      </c>
      <c r="F663" s="57">
        <v>1.8</v>
      </c>
      <c r="G663" s="55">
        <v>4</v>
      </c>
      <c r="H663" s="55"/>
      <c r="I663" s="57"/>
      <c r="J663" s="90">
        <f t="shared" si="130"/>
        <v>0</v>
      </c>
      <c r="K663" s="77"/>
      <c r="L663" s="58">
        <v>8943</v>
      </c>
      <c r="N663" s="95"/>
      <c r="O663" s="95"/>
      <c r="P663" s="95"/>
      <c r="Q663" s="112">
        <f t="shared" si="123"/>
        <v>4471.5</v>
      </c>
      <c r="R663" s="112">
        <f t="shared" si="131"/>
        <v>804.87000000000012</v>
      </c>
      <c r="S663" s="112">
        <f t="shared" si="132"/>
        <v>1788.6</v>
      </c>
      <c r="T663" s="95"/>
      <c r="U663" s="95"/>
      <c r="V663" s="95"/>
      <c r="W663" s="95"/>
      <c r="X663" s="95"/>
      <c r="Y663" s="95"/>
      <c r="Z663" s="95"/>
      <c r="AA663" s="95"/>
      <c r="AB663" s="95"/>
      <c r="AC663" s="95"/>
      <c r="AD663" s="95"/>
      <c r="AE663" s="95"/>
      <c r="AF663" s="95"/>
      <c r="AG663" s="95"/>
      <c r="AH663" s="95"/>
      <c r="AI663" s="95"/>
      <c r="AJ663" s="95"/>
      <c r="AK663" s="95"/>
      <c r="AL663" s="95"/>
      <c r="AM663" s="95"/>
      <c r="AN663" s="95"/>
      <c r="AO663" s="95"/>
      <c r="AP663" s="95"/>
      <c r="AQ663" s="95"/>
      <c r="AR663" s="95"/>
      <c r="AS663" s="95"/>
      <c r="AT663" s="95"/>
      <c r="AU663" s="95"/>
      <c r="AV663" s="95"/>
      <c r="AW663" s="95"/>
      <c r="AX663" s="95"/>
      <c r="AY663" s="95"/>
      <c r="AZ663" s="95"/>
      <c r="BA663" s="95"/>
      <c r="BB663" s="95"/>
      <c r="BC663" s="95"/>
      <c r="BD663" s="95"/>
      <c r="BE663" s="95"/>
      <c r="BF663" s="95"/>
      <c r="BG663" s="95"/>
      <c r="BH663" s="95"/>
      <c r="BI663" s="95"/>
      <c r="BJ663" s="95"/>
      <c r="BK663" s="95"/>
      <c r="BL663" s="95"/>
      <c r="BM663" s="95"/>
      <c r="BN663" s="95"/>
      <c r="BO663" s="95"/>
    </row>
    <row r="664" spans="1:67" ht="25.5" hidden="1" x14ac:dyDescent="0.2">
      <c r="A664" s="52" t="s">
        <v>1622</v>
      </c>
      <c r="B664" s="52" t="s">
        <v>1623</v>
      </c>
      <c r="C664" s="53" t="s">
        <v>1624</v>
      </c>
      <c r="D664" s="55">
        <v>200</v>
      </c>
      <c r="E664" s="55">
        <v>10</v>
      </c>
      <c r="F664" s="57">
        <v>1.2</v>
      </c>
      <c r="G664" s="55">
        <v>4</v>
      </c>
      <c r="H664" s="55"/>
      <c r="I664" s="57"/>
      <c r="J664" s="90">
        <f t="shared" si="130"/>
        <v>0</v>
      </c>
      <c r="K664" s="77"/>
      <c r="L664" s="58">
        <v>3221684</v>
      </c>
      <c r="N664" s="95"/>
      <c r="O664" s="95"/>
      <c r="P664" s="95"/>
      <c r="Q664" s="112">
        <f t="shared" ref="Q664:Q727" si="133">IF($L664&gt;0,$L664*1000*IF($L664&gt;30000,0.9,1)*$E664%/$D664,"")</f>
        <v>1449757.8</v>
      </c>
      <c r="R664" s="112">
        <f t="shared" si="131"/>
        <v>193301.04</v>
      </c>
      <c r="S664" s="112">
        <f t="shared" si="132"/>
        <v>644336.80000000005</v>
      </c>
      <c r="T664" s="95"/>
      <c r="U664" s="95"/>
      <c r="V664" s="95"/>
      <c r="W664" s="95"/>
      <c r="X664" s="95"/>
      <c r="Y664" s="95"/>
      <c r="Z664" s="95"/>
      <c r="AA664" s="95"/>
      <c r="AB664" s="95"/>
      <c r="AC664" s="95"/>
      <c r="AD664" s="95"/>
      <c r="AE664" s="95"/>
      <c r="AF664" s="95"/>
      <c r="AG664" s="95"/>
      <c r="AH664" s="95"/>
      <c r="AI664" s="95"/>
      <c r="AJ664" s="95"/>
      <c r="AK664" s="95"/>
      <c r="AL664" s="95"/>
      <c r="AM664" s="95"/>
      <c r="AN664" s="95"/>
      <c r="AO664" s="95"/>
      <c r="AP664" s="95"/>
      <c r="AQ664" s="95"/>
      <c r="AR664" s="95"/>
      <c r="AS664" s="95"/>
      <c r="AT664" s="95"/>
      <c r="AU664" s="95"/>
      <c r="AV664" s="95"/>
      <c r="AW664" s="95"/>
      <c r="AX664" s="95"/>
      <c r="AY664" s="95"/>
      <c r="AZ664" s="95"/>
      <c r="BA664" s="95"/>
      <c r="BB664" s="95"/>
      <c r="BC664" s="95"/>
      <c r="BD664" s="95"/>
      <c r="BE664" s="95"/>
      <c r="BF664" s="95"/>
      <c r="BG664" s="95"/>
      <c r="BH664" s="95"/>
      <c r="BI664" s="95"/>
      <c r="BJ664" s="95"/>
      <c r="BK664" s="95"/>
      <c r="BL664" s="95"/>
      <c r="BM664" s="95"/>
      <c r="BN664" s="95"/>
      <c r="BO664" s="95"/>
    </row>
    <row r="665" spans="1:67" ht="25.5" hidden="1" x14ac:dyDescent="0.2">
      <c r="A665" s="52" t="s">
        <v>1625</v>
      </c>
      <c r="B665" s="52" t="s">
        <v>1626</v>
      </c>
      <c r="C665" s="53" t="s">
        <v>1627</v>
      </c>
      <c r="D665" s="55">
        <v>150</v>
      </c>
      <c r="E665" s="55">
        <v>10</v>
      </c>
      <c r="F665" s="57">
        <v>2</v>
      </c>
      <c r="G665" s="55">
        <v>4</v>
      </c>
      <c r="H665" s="55"/>
      <c r="I665" s="57"/>
      <c r="J665" s="90">
        <f t="shared" si="130"/>
        <v>0</v>
      </c>
      <c r="K665" s="77"/>
      <c r="L665" s="58">
        <v>6306</v>
      </c>
      <c r="N665" s="95"/>
      <c r="O665" s="95"/>
      <c r="P665" s="95"/>
      <c r="Q665" s="112">
        <f t="shared" si="133"/>
        <v>4204</v>
      </c>
      <c r="R665" s="112">
        <f t="shared" si="131"/>
        <v>840.8</v>
      </c>
      <c r="S665" s="112">
        <f t="shared" si="132"/>
        <v>1681.6</v>
      </c>
      <c r="T665" s="95"/>
      <c r="U665" s="95"/>
      <c r="V665" s="95"/>
      <c r="W665" s="95"/>
      <c r="X665" s="95"/>
      <c r="Y665" s="95"/>
      <c r="Z665" s="95"/>
      <c r="AA665" s="95"/>
      <c r="AB665" s="95"/>
      <c r="AC665" s="95"/>
      <c r="AD665" s="95"/>
      <c r="AE665" s="95"/>
      <c r="AF665" s="95"/>
      <c r="AG665" s="95"/>
      <c r="AH665" s="95"/>
      <c r="AI665" s="95"/>
      <c r="AJ665" s="95"/>
      <c r="AK665" s="95"/>
      <c r="AL665" s="95"/>
      <c r="AM665" s="95"/>
      <c r="AN665" s="95"/>
      <c r="AO665" s="95"/>
      <c r="AP665" s="95"/>
      <c r="AQ665" s="95"/>
      <c r="AR665" s="95"/>
      <c r="AS665" s="95"/>
      <c r="AT665" s="95"/>
      <c r="AU665" s="95"/>
      <c r="AV665" s="95"/>
      <c r="AW665" s="95"/>
      <c r="AX665" s="95"/>
      <c r="AY665" s="95"/>
      <c r="AZ665" s="95"/>
      <c r="BA665" s="95"/>
      <c r="BB665" s="95"/>
      <c r="BC665" s="95"/>
      <c r="BD665" s="95"/>
      <c r="BE665" s="95"/>
      <c r="BF665" s="95"/>
      <c r="BG665" s="95"/>
      <c r="BH665" s="95"/>
      <c r="BI665" s="95"/>
      <c r="BJ665" s="95"/>
      <c r="BK665" s="95"/>
      <c r="BL665" s="95"/>
      <c r="BM665" s="95"/>
      <c r="BN665" s="95"/>
      <c r="BO665" s="95"/>
    </row>
    <row r="666" spans="1:67" ht="38.25" hidden="1" x14ac:dyDescent="0.2">
      <c r="A666" s="50"/>
      <c r="B666" s="48" t="s">
        <v>1628</v>
      </c>
      <c r="C666" s="49" t="s">
        <v>1629</v>
      </c>
      <c r="D666" s="50"/>
      <c r="E666" s="50"/>
      <c r="F666" s="50"/>
      <c r="G666" s="50"/>
      <c r="H666" s="50"/>
      <c r="I666" s="50"/>
      <c r="J666" s="90">
        <f t="shared" si="130"/>
        <v>0</v>
      </c>
      <c r="K666" s="77"/>
      <c r="L666" s="51"/>
      <c r="N666" s="95"/>
      <c r="O666" s="95"/>
      <c r="P666" s="95"/>
      <c r="Q666" s="112" t="str">
        <f t="shared" si="133"/>
        <v/>
      </c>
      <c r="R666" s="112" t="str">
        <f t="shared" si="131"/>
        <v/>
      </c>
      <c r="S666" s="112" t="str">
        <f t="shared" si="132"/>
        <v/>
      </c>
      <c r="T666" s="95"/>
      <c r="U666" s="95"/>
      <c r="V666" s="95"/>
      <c r="W666" s="95"/>
      <c r="X666" s="95"/>
      <c r="Y666" s="95"/>
      <c r="Z666" s="95"/>
      <c r="AA666" s="95"/>
      <c r="AB666" s="95"/>
      <c r="AC666" s="95"/>
      <c r="AD666" s="95"/>
      <c r="AE666" s="95"/>
      <c r="AF666" s="95"/>
      <c r="AG666" s="95"/>
      <c r="AH666" s="95"/>
      <c r="AI666" s="95"/>
      <c r="AJ666" s="95"/>
      <c r="AK666" s="95"/>
      <c r="AL666" s="95"/>
      <c r="AM666" s="95"/>
      <c r="AN666" s="95"/>
      <c r="AO666" s="95"/>
      <c r="AP666" s="95"/>
      <c r="AQ666" s="95"/>
      <c r="AR666" s="95"/>
      <c r="AS666" s="95"/>
      <c r="AT666" s="95"/>
      <c r="AU666" s="95"/>
      <c r="AV666" s="95"/>
      <c r="AW666" s="95"/>
      <c r="AX666" s="95"/>
      <c r="AY666" s="95"/>
      <c r="AZ666" s="95"/>
      <c r="BA666" s="95"/>
      <c r="BB666" s="95"/>
      <c r="BC666" s="95"/>
      <c r="BD666" s="95"/>
      <c r="BE666" s="95"/>
      <c r="BF666" s="95"/>
      <c r="BG666" s="95"/>
      <c r="BH666" s="95"/>
      <c r="BI666" s="95"/>
      <c r="BJ666" s="95"/>
      <c r="BK666" s="95"/>
      <c r="BL666" s="95"/>
      <c r="BM666" s="95"/>
      <c r="BN666" s="95"/>
      <c r="BO666" s="95"/>
    </row>
    <row r="667" spans="1:67" ht="25.5" hidden="1" x14ac:dyDescent="0.2">
      <c r="A667" s="52" t="s">
        <v>1630</v>
      </c>
      <c r="B667" s="52" t="s">
        <v>1631</v>
      </c>
      <c r="C667" s="53" t="s">
        <v>1632</v>
      </c>
      <c r="D667" s="55">
        <v>180</v>
      </c>
      <c r="E667" s="55">
        <v>10</v>
      </c>
      <c r="F667" s="57">
        <v>2.8</v>
      </c>
      <c r="G667" s="55">
        <v>4</v>
      </c>
      <c r="H667" s="55"/>
      <c r="I667" s="57"/>
      <c r="J667" s="90">
        <f t="shared" si="130"/>
        <v>0</v>
      </c>
      <c r="K667" s="77"/>
      <c r="L667" s="58">
        <v>20866</v>
      </c>
      <c r="N667" s="95"/>
      <c r="O667" s="95"/>
      <c r="P667" s="95"/>
      <c r="Q667" s="112">
        <f t="shared" si="133"/>
        <v>11592.222222222223</v>
      </c>
      <c r="R667" s="112">
        <f t="shared" si="131"/>
        <v>3245.8222222222216</v>
      </c>
      <c r="S667" s="112">
        <f t="shared" si="132"/>
        <v>4636.8888888888887</v>
      </c>
      <c r="T667" s="95"/>
      <c r="U667" s="95"/>
      <c r="V667" s="95"/>
      <c r="W667" s="95"/>
      <c r="X667" s="95"/>
      <c r="Y667" s="95"/>
      <c r="Z667" s="95"/>
      <c r="AA667" s="95"/>
      <c r="AB667" s="95"/>
      <c r="AC667" s="95"/>
      <c r="AD667" s="95"/>
      <c r="AE667" s="95"/>
      <c r="AF667" s="95"/>
      <c r="AG667" s="95"/>
      <c r="AH667" s="95"/>
      <c r="AI667" s="95"/>
      <c r="AJ667" s="95"/>
      <c r="AK667" s="95"/>
      <c r="AL667" s="95"/>
      <c r="AM667" s="95"/>
      <c r="AN667" s="95"/>
      <c r="AO667" s="95"/>
      <c r="AP667" s="95"/>
      <c r="AQ667" s="95"/>
      <c r="AR667" s="95"/>
      <c r="AS667" s="95"/>
      <c r="AT667" s="95"/>
      <c r="AU667" s="95"/>
      <c r="AV667" s="95"/>
      <c r="AW667" s="95"/>
      <c r="AX667" s="95"/>
      <c r="AY667" s="95"/>
      <c r="AZ667" s="95"/>
      <c r="BA667" s="95"/>
      <c r="BB667" s="95"/>
      <c r="BC667" s="95"/>
      <c r="BD667" s="95"/>
      <c r="BE667" s="95"/>
      <c r="BF667" s="95"/>
      <c r="BG667" s="95"/>
      <c r="BH667" s="95"/>
      <c r="BI667" s="95"/>
      <c r="BJ667" s="95"/>
      <c r="BK667" s="95"/>
      <c r="BL667" s="95"/>
      <c r="BM667" s="95"/>
      <c r="BN667" s="95"/>
      <c r="BO667" s="95"/>
    </row>
    <row r="668" spans="1:67" ht="25.5" hidden="1" x14ac:dyDescent="0.2">
      <c r="A668" s="52" t="s">
        <v>1633</v>
      </c>
      <c r="B668" s="52" t="s">
        <v>1634</v>
      </c>
      <c r="C668" s="53" t="s">
        <v>1635</v>
      </c>
      <c r="D668" s="55">
        <v>180</v>
      </c>
      <c r="E668" s="55">
        <v>10</v>
      </c>
      <c r="F668" s="57">
        <v>2.2000000000000002</v>
      </c>
      <c r="G668" s="55">
        <v>4</v>
      </c>
      <c r="H668" s="55"/>
      <c r="I668" s="57"/>
      <c r="J668" s="90">
        <f t="shared" si="130"/>
        <v>0</v>
      </c>
      <c r="K668" s="77"/>
      <c r="L668" s="58">
        <v>142511</v>
      </c>
      <c r="N668" s="95"/>
      <c r="O668" s="95"/>
      <c r="P668" s="95"/>
      <c r="Q668" s="112">
        <f t="shared" si="133"/>
        <v>71255.5</v>
      </c>
      <c r="R668" s="112">
        <f t="shared" si="131"/>
        <v>17418.011111111115</v>
      </c>
      <c r="S668" s="112">
        <f t="shared" si="132"/>
        <v>31669.111111111109</v>
      </c>
      <c r="T668" s="95"/>
      <c r="U668" s="95"/>
      <c r="V668" s="95"/>
      <c r="W668" s="95"/>
      <c r="X668" s="95"/>
      <c r="Y668" s="95"/>
      <c r="Z668" s="95"/>
      <c r="AA668" s="95"/>
      <c r="AB668" s="95"/>
      <c r="AC668" s="95"/>
      <c r="AD668" s="95"/>
      <c r="AE668" s="95"/>
      <c r="AF668" s="95"/>
      <c r="AG668" s="95"/>
      <c r="AH668" s="95"/>
      <c r="AI668" s="95"/>
      <c r="AJ668" s="95"/>
      <c r="AK668" s="95"/>
      <c r="AL668" s="95"/>
      <c r="AM668" s="95"/>
      <c r="AN668" s="95"/>
      <c r="AO668" s="95"/>
      <c r="AP668" s="95"/>
      <c r="AQ668" s="95"/>
      <c r="AR668" s="95"/>
      <c r="AS668" s="95"/>
      <c r="AT668" s="95"/>
      <c r="AU668" s="95"/>
      <c r="AV668" s="95"/>
      <c r="AW668" s="95"/>
      <c r="AX668" s="95"/>
      <c r="AY668" s="95"/>
      <c r="AZ668" s="95"/>
      <c r="BA668" s="95"/>
      <c r="BB668" s="95"/>
      <c r="BC668" s="95"/>
      <c r="BD668" s="95"/>
      <c r="BE668" s="95"/>
      <c r="BF668" s="95"/>
      <c r="BG668" s="95"/>
      <c r="BH668" s="95"/>
      <c r="BI668" s="95"/>
      <c r="BJ668" s="95"/>
      <c r="BK668" s="95"/>
      <c r="BL668" s="95"/>
      <c r="BM668" s="95"/>
      <c r="BN668" s="95"/>
      <c r="BO668" s="95"/>
    </row>
    <row r="669" spans="1:67" ht="25.5" hidden="1" x14ac:dyDescent="0.2">
      <c r="A669" s="52" t="s">
        <v>1636</v>
      </c>
      <c r="B669" s="52" t="s">
        <v>1637</v>
      </c>
      <c r="C669" s="53" t="s">
        <v>1638</v>
      </c>
      <c r="D669" s="55">
        <v>180</v>
      </c>
      <c r="E669" s="55">
        <v>10</v>
      </c>
      <c r="F669" s="57">
        <v>1.8</v>
      </c>
      <c r="G669" s="55">
        <v>4</v>
      </c>
      <c r="H669" s="55"/>
      <c r="I669" s="57"/>
      <c r="J669" s="90">
        <f t="shared" si="130"/>
        <v>0</v>
      </c>
      <c r="K669" s="77"/>
      <c r="L669" s="58">
        <v>399443</v>
      </c>
      <c r="N669" s="95"/>
      <c r="O669" s="95"/>
      <c r="P669" s="95"/>
      <c r="Q669" s="112">
        <f t="shared" si="133"/>
        <v>199721.5</v>
      </c>
      <c r="R669" s="112">
        <f t="shared" si="131"/>
        <v>39944.300000000003</v>
      </c>
      <c r="S669" s="112">
        <f t="shared" si="132"/>
        <v>88765.111111111109</v>
      </c>
      <c r="T669" s="95"/>
      <c r="U669" s="95"/>
      <c r="V669" s="95"/>
      <c r="W669" s="95"/>
      <c r="X669" s="95"/>
      <c r="Y669" s="95"/>
      <c r="Z669" s="95"/>
      <c r="AA669" s="95"/>
      <c r="AB669" s="95"/>
      <c r="AC669" s="95"/>
      <c r="AD669" s="95"/>
      <c r="AE669" s="95"/>
      <c r="AF669" s="95"/>
      <c r="AG669" s="95"/>
      <c r="AH669" s="95"/>
      <c r="AI669" s="95"/>
      <c r="AJ669" s="95"/>
      <c r="AK669" s="95"/>
      <c r="AL669" s="95"/>
      <c r="AM669" s="95"/>
      <c r="AN669" s="95"/>
      <c r="AO669" s="95"/>
      <c r="AP669" s="95"/>
      <c r="AQ669" s="95"/>
      <c r="AR669" s="95"/>
      <c r="AS669" s="95"/>
      <c r="AT669" s="95"/>
      <c r="AU669" s="95"/>
      <c r="AV669" s="95"/>
      <c r="AW669" s="95"/>
      <c r="AX669" s="95"/>
      <c r="AY669" s="95"/>
      <c r="AZ669" s="95"/>
      <c r="BA669" s="95"/>
      <c r="BB669" s="95"/>
      <c r="BC669" s="95"/>
      <c r="BD669" s="95"/>
      <c r="BE669" s="95"/>
      <c r="BF669" s="95"/>
      <c r="BG669" s="95"/>
      <c r="BH669" s="95"/>
      <c r="BI669" s="95"/>
      <c r="BJ669" s="95"/>
      <c r="BK669" s="95"/>
      <c r="BL669" s="95"/>
      <c r="BM669" s="95"/>
      <c r="BN669" s="95"/>
      <c r="BO669" s="95"/>
    </row>
    <row r="670" spans="1:67" ht="25.5" hidden="1" x14ac:dyDescent="0.2">
      <c r="A670" s="52" t="s">
        <v>1639</v>
      </c>
      <c r="B670" s="52" t="s">
        <v>1640</v>
      </c>
      <c r="C670" s="53" t="s">
        <v>1641</v>
      </c>
      <c r="D670" s="55">
        <v>180</v>
      </c>
      <c r="E670" s="55">
        <v>10</v>
      </c>
      <c r="F670" s="57">
        <v>1.4</v>
      </c>
      <c r="G670" s="55">
        <v>4</v>
      </c>
      <c r="H670" s="55"/>
      <c r="I670" s="57"/>
      <c r="J670" s="90">
        <f t="shared" si="130"/>
        <v>0</v>
      </c>
      <c r="K670" s="77"/>
      <c r="L670" s="58">
        <v>2056833</v>
      </c>
      <c r="N670" s="95"/>
      <c r="O670" s="95"/>
      <c r="P670" s="95"/>
      <c r="Q670" s="112">
        <f t="shared" si="133"/>
        <v>1028416.5</v>
      </c>
      <c r="R670" s="112">
        <f t="shared" si="131"/>
        <v>159975.89999999997</v>
      </c>
      <c r="S670" s="112">
        <f t="shared" si="132"/>
        <v>457074</v>
      </c>
      <c r="T670" s="95"/>
      <c r="U670" s="95"/>
      <c r="V670" s="95"/>
      <c r="W670" s="95"/>
      <c r="X670" s="95"/>
      <c r="Y670" s="95"/>
      <c r="Z670" s="95"/>
      <c r="AA670" s="95"/>
      <c r="AB670" s="95"/>
      <c r="AC670" s="95"/>
      <c r="AD670" s="95"/>
      <c r="AE670" s="95"/>
      <c r="AF670" s="95"/>
      <c r="AG670" s="95"/>
      <c r="AH670" s="95"/>
      <c r="AI670" s="95"/>
      <c r="AJ670" s="95"/>
      <c r="AK670" s="95"/>
      <c r="AL670" s="95"/>
      <c r="AM670" s="95"/>
      <c r="AN670" s="95"/>
      <c r="AO670" s="95"/>
      <c r="AP670" s="95"/>
      <c r="AQ670" s="95"/>
      <c r="AR670" s="95"/>
      <c r="AS670" s="95"/>
      <c r="AT670" s="95"/>
      <c r="AU670" s="95"/>
      <c r="AV670" s="95"/>
      <c r="AW670" s="95"/>
      <c r="AX670" s="95"/>
      <c r="AY670" s="95"/>
      <c r="AZ670" s="95"/>
      <c r="BA670" s="95"/>
      <c r="BB670" s="95"/>
      <c r="BC670" s="95"/>
      <c r="BD670" s="95"/>
      <c r="BE670" s="95"/>
      <c r="BF670" s="95"/>
      <c r="BG670" s="95"/>
      <c r="BH670" s="95"/>
      <c r="BI670" s="95"/>
      <c r="BJ670" s="95"/>
      <c r="BK670" s="95"/>
      <c r="BL670" s="95"/>
      <c r="BM670" s="95"/>
      <c r="BN670" s="95"/>
      <c r="BO670" s="95"/>
    </row>
    <row r="671" spans="1:67" ht="25.5" hidden="1" x14ac:dyDescent="0.2">
      <c r="A671" s="52" t="s">
        <v>1642</v>
      </c>
      <c r="B671" s="52" t="s">
        <v>1643</v>
      </c>
      <c r="C671" s="53" t="s">
        <v>1644</v>
      </c>
      <c r="D671" s="55">
        <v>180</v>
      </c>
      <c r="E671" s="55">
        <v>10</v>
      </c>
      <c r="F671" s="57">
        <v>3</v>
      </c>
      <c r="G671" s="55">
        <v>4</v>
      </c>
      <c r="H671" s="55"/>
      <c r="I671" s="57"/>
      <c r="J671" s="90">
        <f t="shared" si="130"/>
        <v>0</v>
      </c>
      <c r="K671" s="77"/>
      <c r="L671" s="58">
        <v>92408</v>
      </c>
      <c r="N671" s="95"/>
      <c r="O671" s="95"/>
      <c r="P671" s="95"/>
      <c r="Q671" s="112">
        <f t="shared" si="133"/>
        <v>46204</v>
      </c>
      <c r="R671" s="112">
        <f t="shared" si="131"/>
        <v>15401.333333333334</v>
      </c>
      <c r="S671" s="112">
        <f t="shared" si="132"/>
        <v>20535.111111111109</v>
      </c>
      <c r="T671" s="95"/>
      <c r="U671" s="95"/>
      <c r="V671" s="95"/>
      <c r="W671" s="95"/>
      <c r="X671" s="95"/>
      <c r="Y671" s="95"/>
      <c r="Z671" s="95"/>
      <c r="AA671" s="95"/>
      <c r="AB671" s="95"/>
      <c r="AC671" s="95"/>
      <c r="AD671" s="95"/>
      <c r="AE671" s="95"/>
      <c r="AF671" s="95"/>
      <c r="AG671" s="95"/>
      <c r="AH671" s="95"/>
      <c r="AI671" s="95"/>
      <c r="AJ671" s="95"/>
      <c r="AK671" s="95"/>
      <c r="AL671" s="95"/>
      <c r="AM671" s="95"/>
      <c r="AN671" s="95"/>
      <c r="AO671" s="95"/>
      <c r="AP671" s="95"/>
      <c r="AQ671" s="95"/>
      <c r="AR671" s="95"/>
      <c r="AS671" s="95"/>
      <c r="AT671" s="95"/>
      <c r="AU671" s="95"/>
      <c r="AV671" s="95"/>
      <c r="AW671" s="95"/>
      <c r="AX671" s="95"/>
      <c r="AY671" s="95"/>
      <c r="AZ671" s="95"/>
      <c r="BA671" s="95"/>
      <c r="BB671" s="95"/>
      <c r="BC671" s="95"/>
      <c r="BD671" s="95"/>
      <c r="BE671" s="95"/>
      <c r="BF671" s="95"/>
      <c r="BG671" s="95"/>
      <c r="BH671" s="95"/>
      <c r="BI671" s="95"/>
      <c r="BJ671" s="95"/>
      <c r="BK671" s="95"/>
      <c r="BL671" s="95"/>
      <c r="BM671" s="95"/>
      <c r="BN671" s="95"/>
      <c r="BO671" s="95"/>
    </row>
    <row r="672" spans="1:67" ht="25.5" hidden="1" x14ac:dyDescent="0.2">
      <c r="A672" s="52" t="s">
        <v>1645</v>
      </c>
      <c r="B672" s="52" t="s">
        <v>1646</v>
      </c>
      <c r="C672" s="53" t="s">
        <v>1647</v>
      </c>
      <c r="D672" s="55">
        <v>180</v>
      </c>
      <c r="E672" s="55">
        <v>10</v>
      </c>
      <c r="F672" s="57">
        <v>2.2000000000000002</v>
      </c>
      <c r="G672" s="55">
        <v>4</v>
      </c>
      <c r="H672" s="55"/>
      <c r="I672" s="57"/>
      <c r="J672" s="90">
        <f t="shared" si="130"/>
        <v>0</v>
      </c>
      <c r="K672" s="77"/>
      <c r="L672" s="58">
        <v>348767</v>
      </c>
      <c r="N672" s="95"/>
      <c r="O672" s="95"/>
      <c r="P672" s="95"/>
      <c r="Q672" s="112">
        <f t="shared" si="133"/>
        <v>174383.5</v>
      </c>
      <c r="R672" s="112">
        <f t="shared" si="131"/>
        <v>42627.077777777784</v>
      </c>
      <c r="S672" s="112">
        <f t="shared" si="132"/>
        <v>77503.777777777781</v>
      </c>
      <c r="T672" s="95"/>
      <c r="U672" s="95"/>
      <c r="V672" s="95"/>
      <c r="W672" s="95"/>
      <c r="X672" s="95"/>
      <c r="Y672" s="95"/>
      <c r="Z672" s="95"/>
      <c r="AA672" s="95"/>
      <c r="AB672" s="95"/>
      <c r="AC672" s="95"/>
      <c r="AD672" s="95"/>
      <c r="AE672" s="95"/>
      <c r="AF672" s="95"/>
      <c r="AG672" s="95"/>
      <c r="AH672" s="95"/>
      <c r="AI672" s="95"/>
      <c r="AJ672" s="95"/>
      <c r="AK672" s="95"/>
      <c r="AL672" s="95"/>
      <c r="AM672" s="95"/>
      <c r="AN672" s="95"/>
      <c r="AO672" s="95"/>
      <c r="AP672" s="95"/>
      <c r="AQ672" s="95"/>
      <c r="AR672" s="95"/>
      <c r="AS672" s="95"/>
      <c r="AT672" s="95"/>
      <c r="AU672" s="95"/>
      <c r="AV672" s="95"/>
      <c r="AW672" s="95"/>
      <c r="AX672" s="95"/>
      <c r="AY672" s="95"/>
      <c r="AZ672" s="95"/>
      <c r="BA672" s="95"/>
      <c r="BB672" s="95"/>
      <c r="BC672" s="95"/>
      <c r="BD672" s="95"/>
      <c r="BE672" s="95"/>
      <c r="BF672" s="95"/>
      <c r="BG672" s="95"/>
      <c r="BH672" s="95"/>
      <c r="BI672" s="95"/>
      <c r="BJ672" s="95"/>
      <c r="BK672" s="95"/>
      <c r="BL672" s="95"/>
      <c r="BM672" s="95"/>
      <c r="BN672" s="95"/>
      <c r="BO672" s="95"/>
    </row>
    <row r="673" spans="1:67" ht="25.5" hidden="1" x14ac:dyDescent="0.2">
      <c r="A673" s="52" t="s">
        <v>1648</v>
      </c>
      <c r="B673" s="52" t="s">
        <v>1649</v>
      </c>
      <c r="C673" s="53" t="s">
        <v>1650</v>
      </c>
      <c r="D673" s="55">
        <v>180</v>
      </c>
      <c r="E673" s="55">
        <v>10</v>
      </c>
      <c r="F673" s="57">
        <v>1.4</v>
      </c>
      <c r="G673" s="55">
        <v>4</v>
      </c>
      <c r="H673" s="55"/>
      <c r="I673" s="57"/>
      <c r="J673" s="90">
        <f t="shared" si="130"/>
        <v>0</v>
      </c>
      <c r="K673" s="77"/>
      <c r="L673" s="58">
        <v>1371222</v>
      </c>
      <c r="N673" s="95"/>
      <c r="O673" s="95"/>
      <c r="P673" s="95"/>
      <c r="Q673" s="112">
        <f t="shared" si="133"/>
        <v>685611</v>
      </c>
      <c r="R673" s="112">
        <f t="shared" si="131"/>
        <v>106650.59999999998</v>
      </c>
      <c r="S673" s="112">
        <f t="shared" si="132"/>
        <v>304716</v>
      </c>
      <c r="T673" s="95"/>
      <c r="U673" s="95"/>
      <c r="V673" s="95"/>
      <c r="W673" s="95"/>
      <c r="X673" s="95"/>
      <c r="Y673" s="95"/>
      <c r="Z673" s="95"/>
      <c r="AA673" s="95"/>
      <c r="AB673" s="95"/>
      <c r="AC673" s="95"/>
      <c r="AD673" s="95"/>
      <c r="AE673" s="95"/>
      <c r="AF673" s="95"/>
      <c r="AG673" s="95"/>
      <c r="AH673" s="95"/>
      <c r="AI673" s="95"/>
      <c r="AJ673" s="95"/>
      <c r="AK673" s="95"/>
      <c r="AL673" s="95"/>
      <c r="AM673" s="95"/>
      <c r="AN673" s="95"/>
      <c r="AO673" s="95"/>
      <c r="AP673" s="95"/>
      <c r="AQ673" s="95"/>
      <c r="AR673" s="95"/>
      <c r="AS673" s="95"/>
      <c r="AT673" s="95"/>
      <c r="AU673" s="95"/>
      <c r="AV673" s="95"/>
      <c r="AW673" s="95"/>
      <c r="AX673" s="95"/>
      <c r="AY673" s="95"/>
      <c r="AZ673" s="95"/>
      <c r="BA673" s="95"/>
      <c r="BB673" s="95"/>
      <c r="BC673" s="95"/>
      <c r="BD673" s="95"/>
      <c r="BE673" s="95"/>
      <c r="BF673" s="95"/>
      <c r="BG673" s="95"/>
      <c r="BH673" s="95"/>
      <c r="BI673" s="95"/>
      <c r="BJ673" s="95"/>
      <c r="BK673" s="95"/>
      <c r="BL673" s="95"/>
      <c r="BM673" s="95"/>
      <c r="BN673" s="95"/>
      <c r="BO673" s="95"/>
    </row>
    <row r="674" spans="1:67" ht="25.5" hidden="1" x14ac:dyDescent="0.2">
      <c r="A674" s="52" t="s">
        <v>1651</v>
      </c>
      <c r="B674" s="52" t="s">
        <v>1652</v>
      </c>
      <c r="C674" s="53" t="s">
        <v>1653</v>
      </c>
      <c r="D674" s="55">
        <v>180</v>
      </c>
      <c r="E674" s="55">
        <v>10</v>
      </c>
      <c r="F674" s="57">
        <v>2</v>
      </c>
      <c r="G674" s="55">
        <v>4</v>
      </c>
      <c r="H674" s="55"/>
      <c r="I674" s="57"/>
      <c r="J674" s="90">
        <f t="shared" si="130"/>
        <v>0</v>
      </c>
      <c r="K674" s="77"/>
      <c r="L674" s="58">
        <v>573827</v>
      </c>
      <c r="N674" s="95"/>
      <c r="O674" s="95"/>
      <c r="P674" s="95"/>
      <c r="Q674" s="112">
        <f t="shared" si="133"/>
        <v>286913.5</v>
      </c>
      <c r="R674" s="112">
        <f t="shared" si="131"/>
        <v>63758.555555555555</v>
      </c>
      <c r="S674" s="112">
        <f t="shared" si="132"/>
        <v>127517.11111111111</v>
      </c>
      <c r="T674" s="95"/>
      <c r="U674" s="95"/>
      <c r="V674" s="95"/>
      <c r="W674" s="95"/>
      <c r="X674" s="95"/>
      <c r="Y674" s="95"/>
      <c r="Z674" s="95"/>
      <c r="AA674" s="95"/>
      <c r="AB674" s="95"/>
      <c r="AC674" s="95"/>
      <c r="AD674" s="95"/>
      <c r="AE674" s="95"/>
      <c r="AF674" s="95"/>
      <c r="AG674" s="95"/>
      <c r="AH674" s="95"/>
      <c r="AI674" s="95"/>
      <c r="AJ674" s="95"/>
      <c r="AK674" s="95"/>
      <c r="AL674" s="95"/>
      <c r="AM674" s="95"/>
      <c r="AN674" s="95"/>
      <c r="AO674" s="95"/>
      <c r="AP674" s="95"/>
      <c r="AQ674" s="95"/>
      <c r="AR674" s="95"/>
      <c r="AS674" s="95"/>
      <c r="AT674" s="95"/>
      <c r="AU674" s="95"/>
      <c r="AV674" s="95"/>
      <c r="AW674" s="95"/>
      <c r="AX674" s="95"/>
      <c r="AY674" s="95"/>
      <c r="AZ674" s="95"/>
      <c r="BA674" s="95"/>
      <c r="BB674" s="95"/>
      <c r="BC674" s="95"/>
      <c r="BD674" s="95"/>
      <c r="BE674" s="95"/>
      <c r="BF674" s="95"/>
      <c r="BG674" s="95"/>
      <c r="BH674" s="95"/>
      <c r="BI674" s="95"/>
      <c r="BJ674" s="95"/>
      <c r="BK674" s="95"/>
      <c r="BL674" s="95"/>
      <c r="BM674" s="95"/>
      <c r="BN674" s="95"/>
      <c r="BO674" s="95"/>
    </row>
    <row r="675" spans="1:67" ht="25.5" hidden="1" x14ac:dyDescent="0.2">
      <c r="A675" s="52" t="s">
        <v>1654</v>
      </c>
      <c r="B675" s="52" t="s">
        <v>1655</v>
      </c>
      <c r="C675" s="53" t="s">
        <v>1656</v>
      </c>
      <c r="D675" s="55">
        <v>200</v>
      </c>
      <c r="E675" s="55">
        <v>10</v>
      </c>
      <c r="F675" s="57">
        <v>1.8</v>
      </c>
      <c r="G675" s="55">
        <v>4</v>
      </c>
      <c r="H675" s="55"/>
      <c r="I675" s="57"/>
      <c r="J675" s="90">
        <f t="shared" si="130"/>
        <v>0</v>
      </c>
      <c r="K675" s="77"/>
      <c r="L675" s="58">
        <v>8255</v>
      </c>
      <c r="N675" s="95"/>
      <c r="O675" s="95"/>
      <c r="P675" s="95"/>
      <c r="Q675" s="112">
        <f t="shared" si="133"/>
        <v>4127.5</v>
      </c>
      <c r="R675" s="112">
        <f t="shared" si="131"/>
        <v>742.95000000000016</v>
      </c>
      <c r="S675" s="112">
        <f t="shared" si="132"/>
        <v>1651</v>
      </c>
      <c r="T675" s="95"/>
      <c r="U675" s="95"/>
      <c r="V675" s="95"/>
      <c r="W675" s="95"/>
      <c r="X675" s="95"/>
      <c r="Y675" s="95"/>
      <c r="Z675" s="95"/>
      <c r="AA675" s="95"/>
      <c r="AB675" s="95"/>
      <c r="AC675" s="95"/>
      <c r="AD675" s="95"/>
      <c r="AE675" s="95"/>
      <c r="AF675" s="95"/>
      <c r="AG675" s="95"/>
      <c r="AH675" s="95"/>
      <c r="AI675" s="95"/>
      <c r="AJ675" s="95"/>
      <c r="AK675" s="95"/>
      <c r="AL675" s="95"/>
      <c r="AM675" s="95"/>
      <c r="AN675" s="95"/>
      <c r="AO675" s="95"/>
      <c r="AP675" s="95"/>
      <c r="AQ675" s="95"/>
      <c r="AR675" s="95"/>
      <c r="AS675" s="95"/>
      <c r="AT675" s="95"/>
      <c r="AU675" s="95"/>
      <c r="AV675" s="95"/>
      <c r="AW675" s="95"/>
      <c r="AX675" s="95"/>
      <c r="AY675" s="95"/>
      <c r="AZ675" s="95"/>
      <c r="BA675" s="95"/>
      <c r="BB675" s="95"/>
      <c r="BC675" s="95"/>
      <c r="BD675" s="95"/>
      <c r="BE675" s="95"/>
      <c r="BF675" s="95"/>
      <c r="BG675" s="95"/>
      <c r="BH675" s="95"/>
      <c r="BI675" s="95"/>
      <c r="BJ675" s="95"/>
      <c r="BK675" s="95"/>
      <c r="BL675" s="95"/>
      <c r="BM675" s="95"/>
      <c r="BN675" s="95"/>
      <c r="BO675" s="95"/>
    </row>
    <row r="676" spans="1:67" ht="25.5" hidden="1" x14ac:dyDescent="0.2">
      <c r="A676" s="52" t="s">
        <v>1657</v>
      </c>
      <c r="B676" s="52" t="s">
        <v>1658</v>
      </c>
      <c r="C676" s="53" t="s">
        <v>1659</v>
      </c>
      <c r="D676" s="55">
        <v>200</v>
      </c>
      <c r="E676" s="55">
        <v>10</v>
      </c>
      <c r="F676" s="57">
        <v>1.8</v>
      </c>
      <c r="G676" s="55">
        <v>4</v>
      </c>
      <c r="H676" s="55"/>
      <c r="I676" s="57"/>
      <c r="J676" s="90">
        <f t="shared" si="130"/>
        <v>0</v>
      </c>
      <c r="K676" s="77"/>
      <c r="L676" s="58">
        <v>12726</v>
      </c>
      <c r="N676" s="95"/>
      <c r="O676" s="95"/>
      <c r="P676" s="95"/>
      <c r="Q676" s="112">
        <f t="shared" si="133"/>
        <v>6363</v>
      </c>
      <c r="R676" s="112">
        <f t="shared" si="131"/>
        <v>1145.3400000000001</v>
      </c>
      <c r="S676" s="112">
        <f t="shared" si="132"/>
        <v>2545.1999999999998</v>
      </c>
      <c r="T676" s="95"/>
      <c r="U676" s="95"/>
      <c r="V676" s="95"/>
      <c r="W676" s="95"/>
      <c r="X676" s="95"/>
      <c r="Y676" s="95"/>
      <c r="Z676" s="95"/>
      <c r="AA676" s="95"/>
      <c r="AB676" s="95"/>
      <c r="AC676" s="95"/>
      <c r="AD676" s="95"/>
      <c r="AE676" s="95"/>
      <c r="AF676" s="95"/>
      <c r="AG676" s="95"/>
      <c r="AH676" s="95"/>
      <c r="AI676" s="95"/>
      <c r="AJ676" s="95"/>
      <c r="AK676" s="95"/>
      <c r="AL676" s="95"/>
      <c r="AM676" s="95"/>
      <c r="AN676" s="95"/>
      <c r="AO676" s="95"/>
      <c r="AP676" s="95"/>
      <c r="AQ676" s="95"/>
      <c r="AR676" s="95"/>
      <c r="AS676" s="95"/>
      <c r="AT676" s="95"/>
      <c r="AU676" s="95"/>
      <c r="AV676" s="95"/>
      <c r="AW676" s="95"/>
      <c r="AX676" s="95"/>
      <c r="AY676" s="95"/>
      <c r="AZ676" s="95"/>
      <c r="BA676" s="95"/>
      <c r="BB676" s="95"/>
      <c r="BC676" s="95"/>
      <c r="BD676" s="95"/>
      <c r="BE676" s="95"/>
      <c r="BF676" s="95"/>
      <c r="BG676" s="95"/>
      <c r="BH676" s="95"/>
      <c r="BI676" s="95"/>
      <c r="BJ676" s="95"/>
      <c r="BK676" s="95"/>
      <c r="BL676" s="95"/>
      <c r="BM676" s="95"/>
      <c r="BN676" s="95"/>
      <c r="BO676" s="95"/>
    </row>
    <row r="677" spans="1:67" ht="25.5" hidden="1" x14ac:dyDescent="0.2">
      <c r="A677" s="52" t="s">
        <v>1660</v>
      </c>
      <c r="B677" s="52" t="s">
        <v>1661</v>
      </c>
      <c r="C677" s="53" t="s">
        <v>1662</v>
      </c>
      <c r="D677" s="55">
        <v>200</v>
      </c>
      <c r="E677" s="55">
        <v>10</v>
      </c>
      <c r="F677" s="57">
        <v>1.8</v>
      </c>
      <c r="G677" s="55">
        <v>4</v>
      </c>
      <c r="H677" s="55"/>
      <c r="I677" s="57"/>
      <c r="J677" s="90">
        <f t="shared" si="130"/>
        <v>0</v>
      </c>
      <c r="K677" s="77"/>
      <c r="L677" s="58">
        <v>4815</v>
      </c>
      <c r="N677" s="95"/>
      <c r="O677" s="95"/>
      <c r="P677" s="95"/>
      <c r="Q677" s="112">
        <f t="shared" si="133"/>
        <v>2407.5</v>
      </c>
      <c r="R677" s="112">
        <f t="shared" si="131"/>
        <v>433.35000000000008</v>
      </c>
      <c r="S677" s="112">
        <f t="shared" si="132"/>
        <v>963</v>
      </c>
      <c r="T677" s="95"/>
      <c r="U677" s="95"/>
      <c r="V677" s="95"/>
      <c r="W677" s="95"/>
      <c r="X677" s="95"/>
      <c r="Y677" s="95"/>
      <c r="Z677" s="95"/>
      <c r="AA677" s="95"/>
      <c r="AB677" s="95"/>
      <c r="AC677" s="95"/>
      <c r="AD677" s="95"/>
      <c r="AE677" s="95"/>
      <c r="AF677" s="95"/>
      <c r="AG677" s="95"/>
      <c r="AH677" s="95"/>
      <c r="AI677" s="95"/>
      <c r="AJ677" s="95"/>
      <c r="AK677" s="95"/>
      <c r="AL677" s="95"/>
      <c r="AM677" s="95"/>
      <c r="AN677" s="95"/>
      <c r="AO677" s="95"/>
      <c r="AP677" s="95"/>
      <c r="AQ677" s="95"/>
      <c r="AR677" s="95"/>
      <c r="AS677" s="95"/>
      <c r="AT677" s="95"/>
      <c r="AU677" s="95"/>
      <c r="AV677" s="95"/>
      <c r="AW677" s="95"/>
      <c r="AX677" s="95"/>
      <c r="AY677" s="95"/>
      <c r="AZ677" s="95"/>
      <c r="BA677" s="95"/>
      <c r="BB677" s="95"/>
      <c r="BC677" s="95"/>
      <c r="BD677" s="95"/>
      <c r="BE677" s="95"/>
      <c r="BF677" s="95"/>
      <c r="BG677" s="95"/>
      <c r="BH677" s="95"/>
      <c r="BI677" s="95"/>
      <c r="BJ677" s="95"/>
      <c r="BK677" s="95"/>
      <c r="BL677" s="95"/>
      <c r="BM677" s="95"/>
      <c r="BN677" s="95"/>
      <c r="BO677" s="95"/>
    </row>
    <row r="678" spans="1:67" ht="25.5" hidden="1" x14ac:dyDescent="0.2">
      <c r="A678" s="52" t="s">
        <v>1663</v>
      </c>
      <c r="B678" s="52" t="s">
        <v>1664</v>
      </c>
      <c r="C678" s="53" t="s">
        <v>1665</v>
      </c>
      <c r="D678" s="55">
        <v>200</v>
      </c>
      <c r="E678" s="55">
        <v>10</v>
      </c>
      <c r="F678" s="57">
        <v>1.8</v>
      </c>
      <c r="G678" s="55">
        <v>4</v>
      </c>
      <c r="H678" s="55"/>
      <c r="I678" s="57"/>
      <c r="J678" s="90">
        <f t="shared" si="130"/>
        <v>0</v>
      </c>
      <c r="K678" s="77"/>
      <c r="L678" s="58">
        <v>5618</v>
      </c>
      <c r="N678" s="95"/>
      <c r="O678" s="95"/>
      <c r="P678" s="95"/>
      <c r="Q678" s="112">
        <f t="shared" si="133"/>
        <v>2809</v>
      </c>
      <c r="R678" s="112">
        <f t="shared" si="131"/>
        <v>505.62000000000006</v>
      </c>
      <c r="S678" s="112">
        <f t="shared" si="132"/>
        <v>1123.5999999999999</v>
      </c>
      <c r="T678" s="95"/>
      <c r="U678" s="95"/>
      <c r="V678" s="95"/>
      <c r="W678" s="95"/>
      <c r="X678" s="95"/>
      <c r="Y678" s="95"/>
      <c r="Z678" s="95"/>
      <c r="AA678" s="95"/>
      <c r="AB678" s="95"/>
      <c r="AC678" s="95"/>
      <c r="AD678" s="95"/>
      <c r="AE678" s="95"/>
      <c r="AF678" s="95"/>
      <c r="AG678" s="95"/>
      <c r="AH678" s="95"/>
      <c r="AI678" s="95"/>
      <c r="AJ678" s="95"/>
      <c r="AK678" s="95"/>
      <c r="AL678" s="95"/>
      <c r="AM678" s="95"/>
      <c r="AN678" s="95"/>
      <c r="AO678" s="95"/>
      <c r="AP678" s="95"/>
      <c r="AQ678" s="95"/>
      <c r="AR678" s="95"/>
      <c r="AS678" s="95"/>
      <c r="AT678" s="95"/>
      <c r="AU678" s="95"/>
      <c r="AV678" s="95"/>
      <c r="AW678" s="95"/>
      <c r="AX678" s="95"/>
      <c r="AY678" s="95"/>
      <c r="AZ678" s="95"/>
      <c r="BA678" s="95"/>
      <c r="BB678" s="95"/>
      <c r="BC678" s="95"/>
      <c r="BD678" s="95"/>
      <c r="BE678" s="95"/>
      <c r="BF678" s="95"/>
      <c r="BG678" s="95"/>
      <c r="BH678" s="95"/>
      <c r="BI678" s="95"/>
      <c r="BJ678" s="95"/>
      <c r="BK678" s="95"/>
      <c r="BL678" s="95"/>
      <c r="BM678" s="95"/>
      <c r="BN678" s="95"/>
      <c r="BO678" s="95"/>
    </row>
    <row r="679" spans="1:67" ht="25.5" hidden="1" x14ac:dyDescent="0.2">
      <c r="A679" s="52" t="s">
        <v>1666</v>
      </c>
      <c r="B679" s="52" t="s">
        <v>1667</v>
      </c>
      <c r="C679" s="53" t="s">
        <v>1668</v>
      </c>
      <c r="D679" s="55">
        <v>200</v>
      </c>
      <c r="E679" s="55">
        <v>10</v>
      </c>
      <c r="F679" s="57">
        <v>4</v>
      </c>
      <c r="G679" s="55">
        <v>4</v>
      </c>
      <c r="H679" s="55"/>
      <c r="I679" s="57"/>
      <c r="J679" s="90">
        <f t="shared" si="130"/>
        <v>0</v>
      </c>
      <c r="K679" s="77"/>
      <c r="L679" s="58">
        <v>14217</v>
      </c>
      <c r="N679" s="95"/>
      <c r="O679" s="95"/>
      <c r="P679" s="95"/>
      <c r="Q679" s="112">
        <f t="shared" si="133"/>
        <v>7108.5</v>
      </c>
      <c r="R679" s="112">
        <f t="shared" si="131"/>
        <v>2843.4</v>
      </c>
      <c r="S679" s="112">
        <f t="shared" si="132"/>
        <v>2843.4</v>
      </c>
      <c r="T679" s="95"/>
      <c r="U679" s="95"/>
      <c r="V679" s="95"/>
      <c r="W679" s="95"/>
      <c r="X679" s="95"/>
      <c r="Y679" s="95"/>
      <c r="Z679" s="95"/>
      <c r="AA679" s="95"/>
      <c r="AB679" s="95"/>
      <c r="AC679" s="95"/>
      <c r="AD679" s="95"/>
      <c r="AE679" s="95"/>
      <c r="AF679" s="95"/>
      <c r="AG679" s="95"/>
      <c r="AH679" s="95"/>
      <c r="AI679" s="95"/>
      <c r="AJ679" s="95"/>
      <c r="AK679" s="95"/>
      <c r="AL679" s="95"/>
      <c r="AM679" s="95"/>
      <c r="AN679" s="95"/>
      <c r="AO679" s="95"/>
      <c r="AP679" s="95"/>
      <c r="AQ679" s="95"/>
      <c r="AR679" s="95"/>
      <c r="AS679" s="95"/>
      <c r="AT679" s="95"/>
      <c r="AU679" s="95"/>
      <c r="AV679" s="95"/>
      <c r="AW679" s="95"/>
      <c r="AX679" s="95"/>
      <c r="AY679" s="95"/>
      <c r="AZ679" s="95"/>
      <c r="BA679" s="95"/>
      <c r="BB679" s="95"/>
      <c r="BC679" s="95"/>
      <c r="BD679" s="95"/>
      <c r="BE679" s="95"/>
      <c r="BF679" s="95"/>
      <c r="BG679" s="95"/>
      <c r="BH679" s="95"/>
      <c r="BI679" s="95"/>
      <c r="BJ679" s="95"/>
      <c r="BK679" s="95"/>
      <c r="BL679" s="95"/>
      <c r="BM679" s="95"/>
      <c r="BN679" s="95"/>
      <c r="BO679" s="95"/>
    </row>
    <row r="680" spans="1:67" ht="25.5" hidden="1" x14ac:dyDescent="0.2">
      <c r="A680" s="52" t="s">
        <v>1669</v>
      </c>
      <c r="B680" s="52" t="s">
        <v>1670</v>
      </c>
      <c r="C680" s="53" t="s">
        <v>1671</v>
      </c>
      <c r="D680" s="55">
        <v>200</v>
      </c>
      <c r="E680" s="55">
        <v>10</v>
      </c>
      <c r="F680" s="57">
        <v>4.5</v>
      </c>
      <c r="G680" s="55">
        <v>4</v>
      </c>
      <c r="H680" s="55"/>
      <c r="I680" s="57"/>
      <c r="J680" s="90">
        <f t="shared" si="130"/>
        <v>0</v>
      </c>
      <c r="K680" s="77"/>
      <c r="L680" s="58">
        <v>12268</v>
      </c>
      <c r="N680" s="95"/>
      <c r="O680" s="95"/>
      <c r="P680" s="95"/>
      <c r="Q680" s="112">
        <f t="shared" si="133"/>
        <v>6134</v>
      </c>
      <c r="R680" s="112">
        <f t="shared" si="131"/>
        <v>2760.3</v>
      </c>
      <c r="S680" s="112">
        <f t="shared" si="132"/>
        <v>2453.6</v>
      </c>
      <c r="T680" s="95"/>
      <c r="U680" s="95"/>
      <c r="V680" s="95"/>
      <c r="W680" s="95"/>
      <c r="X680" s="95"/>
      <c r="Y680" s="95"/>
      <c r="Z680" s="95"/>
      <c r="AA680" s="95"/>
      <c r="AB680" s="95"/>
      <c r="AC680" s="95"/>
      <c r="AD680" s="95"/>
      <c r="AE680" s="95"/>
      <c r="AF680" s="95"/>
      <c r="AG680" s="95"/>
      <c r="AH680" s="95"/>
      <c r="AI680" s="95"/>
      <c r="AJ680" s="95"/>
      <c r="AK680" s="95"/>
      <c r="AL680" s="95"/>
      <c r="AM680" s="95"/>
      <c r="AN680" s="95"/>
      <c r="AO680" s="95"/>
      <c r="AP680" s="95"/>
      <c r="AQ680" s="95"/>
      <c r="AR680" s="95"/>
      <c r="AS680" s="95"/>
      <c r="AT680" s="95"/>
      <c r="AU680" s="95"/>
      <c r="AV680" s="95"/>
      <c r="AW680" s="95"/>
      <c r="AX680" s="95"/>
      <c r="AY680" s="95"/>
      <c r="AZ680" s="95"/>
      <c r="BA680" s="95"/>
      <c r="BB680" s="95"/>
      <c r="BC680" s="95"/>
      <c r="BD680" s="95"/>
      <c r="BE680" s="95"/>
      <c r="BF680" s="95"/>
      <c r="BG680" s="95"/>
      <c r="BH680" s="95"/>
      <c r="BI680" s="95"/>
      <c r="BJ680" s="95"/>
      <c r="BK680" s="95"/>
      <c r="BL680" s="95"/>
      <c r="BM680" s="95"/>
      <c r="BN680" s="95"/>
      <c r="BO680" s="95"/>
    </row>
    <row r="681" spans="1:67" ht="25.5" hidden="1" x14ac:dyDescent="0.2">
      <c r="A681" s="52" t="s">
        <v>1672</v>
      </c>
      <c r="B681" s="52" t="s">
        <v>1673</v>
      </c>
      <c r="C681" s="53" t="s">
        <v>1674</v>
      </c>
      <c r="D681" s="55">
        <v>200</v>
      </c>
      <c r="E681" s="55">
        <v>10</v>
      </c>
      <c r="F681" s="57">
        <v>4</v>
      </c>
      <c r="G681" s="55">
        <v>4</v>
      </c>
      <c r="H681" s="55"/>
      <c r="I681" s="57"/>
      <c r="J681" s="90">
        <f t="shared" si="130"/>
        <v>0</v>
      </c>
      <c r="K681" s="77"/>
      <c r="L681" s="58">
        <v>12268</v>
      </c>
      <c r="N681" s="95"/>
      <c r="O681" s="95"/>
      <c r="P681" s="95"/>
      <c r="Q681" s="112">
        <f t="shared" si="133"/>
        <v>6134</v>
      </c>
      <c r="R681" s="112">
        <f t="shared" si="131"/>
        <v>2453.6</v>
      </c>
      <c r="S681" s="112">
        <f t="shared" si="132"/>
        <v>2453.6</v>
      </c>
      <c r="T681" s="95"/>
      <c r="U681" s="95"/>
      <c r="V681" s="95"/>
      <c r="W681" s="95"/>
      <c r="X681" s="95"/>
      <c r="Y681" s="95"/>
      <c r="Z681" s="95"/>
      <c r="AA681" s="95"/>
      <c r="AB681" s="95"/>
      <c r="AC681" s="95"/>
      <c r="AD681" s="95"/>
      <c r="AE681" s="95"/>
      <c r="AF681" s="95"/>
      <c r="AG681" s="95"/>
      <c r="AH681" s="95"/>
      <c r="AI681" s="95"/>
      <c r="AJ681" s="95"/>
      <c r="AK681" s="95"/>
      <c r="AL681" s="95"/>
      <c r="AM681" s="95"/>
      <c r="AN681" s="95"/>
      <c r="AO681" s="95"/>
      <c r="AP681" s="95"/>
      <c r="AQ681" s="95"/>
      <c r="AR681" s="95"/>
      <c r="AS681" s="95"/>
      <c r="AT681" s="95"/>
      <c r="AU681" s="95"/>
      <c r="AV681" s="95"/>
      <c r="AW681" s="95"/>
      <c r="AX681" s="95"/>
      <c r="AY681" s="95"/>
      <c r="AZ681" s="95"/>
      <c r="BA681" s="95"/>
      <c r="BB681" s="95"/>
      <c r="BC681" s="95"/>
      <c r="BD681" s="95"/>
      <c r="BE681" s="95"/>
      <c r="BF681" s="95"/>
      <c r="BG681" s="95"/>
      <c r="BH681" s="95"/>
      <c r="BI681" s="95"/>
      <c r="BJ681" s="95"/>
      <c r="BK681" s="95"/>
      <c r="BL681" s="95"/>
      <c r="BM681" s="95"/>
      <c r="BN681" s="95"/>
      <c r="BO681" s="95"/>
    </row>
    <row r="682" spans="1:67" ht="25.5" hidden="1" x14ac:dyDescent="0.2">
      <c r="A682" s="52" t="s">
        <v>1675</v>
      </c>
      <c r="B682" s="52" t="s">
        <v>1676</v>
      </c>
      <c r="C682" s="53" t="s">
        <v>1677</v>
      </c>
      <c r="D682" s="55">
        <v>250</v>
      </c>
      <c r="E682" s="55">
        <v>10</v>
      </c>
      <c r="F682" s="57">
        <v>4</v>
      </c>
      <c r="G682" s="55">
        <v>4</v>
      </c>
      <c r="H682" s="55"/>
      <c r="I682" s="57"/>
      <c r="J682" s="90">
        <f t="shared" si="130"/>
        <v>0</v>
      </c>
      <c r="K682" s="77"/>
      <c r="L682" s="58">
        <v>7796</v>
      </c>
      <c r="N682" s="95"/>
      <c r="O682" s="95"/>
      <c r="P682" s="95"/>
      <c r="Q682" s="112">
        <f t="shared" si="133"/>
        <v>3118.4</v>
      </c>
      <c r="R682" s="112">
        <f t="shared" si="131"/>
        <v>1247.3599999999999</v>
      </c>
      <c r="S682" s="112">
        <f t="shared" si="132"/>
        <v>1247.3599999999999</v>
      </c>
      <c r="T682" s="95"/>
      <c r="U682" s="95"/>
      <c r="V682" s="95"/>
      <c r="W682" s="95"/>
      <c r="X682" s="95"/>
      <c r="Y682" s="95"/>
      <c r="Z682" s="95"/>
      <c r="AA682" s="95"/>
      <c r="AB682" s="95"/>
      <c r="AC682" s="95"/>
      <c r="AD682" s="95"/>
      <c r="AE682" s="95"/>
      <c r="AF682" s="95"/>
      <c r="AG682" s="95"/>
      <c r="AH682" s="95"/>
      <c r="AI682" s="95"/>
      <c r="AJ682" s="95"/>
      <c r="AK682" s="95"/>
      <c r="AL682" s="95"/>
      <c r="AM682" s="95"/>
      <c r="AN682" s="95"/>
      <c r="AO682" s="95"/>
      <c r="AP682" s="95"/>
      <c r="AQ682" s="95"/>
      <c r="AR682" s="95"/>
      <c r="AS682" s="95"/>
      <c r="AT682" s="95"/>
      <c r="AU682" s="95"/>
      <c r="AV682" s="95"/>
      <c r="AW682" s="95"/>
      <c r="AX682" s="95"/>
      <c r="AY682" s="95"/>
      <c r="AZ682" s="95"/>
      <c r="BA682" s="95"/>
      <c r="BB682" s="95"/>
      <c r="BC682" s="95"/>
      <c r="BD682" s="95"/>
      <c r="BE682" s="95"/>
      <c r="BF682" s="95"/>
      <c r="BG682" s="95"/>
      <c r="BH682" s="95"/>
      <c r="BI682" s="95"/>
      <c r="BJ682" s="95"/>
      <c r="BK682" s="95"/>
      <c r="BL682" s="95"/>
      <c r="BM682" s="95"/>
      <c r="BN682" s="95"/>
      <c r="BO682" s="95"/>
    </row>
    <row r="683" spans="1:67" ht="25.5" hidden="1" x14ac:dyDescent="0.2">
      <c r="A683" s="52" t="s">
        <v>1678</v>
      </c>
      <c r="B683" s="52" t="s">
        <v>1679</v>
      </c>
      <c r="C683" s="53" t="s">
        <v>1680</v>
      </c>
      <c r="D683" s="55">
        <v>200</v>
      </c>
      <c r="E683" s="55">
        <v>10</v>
      </c>
      <c r="F683" s="57">
        <v>4.5</v>
      </c>
      <c r="G683" s="55">
        <v>4</v>
      </c>
      <c r="H683" s="55"/>
      <c r="I683" s="57"/>
      <c r="J683" s="90">
        <f t="shared" si="130"/>
        <v>0</v>
      </c>
      <c r="K683" s="77"/>
      <c r="L683" s="58">
        <v>3783</v>
      </c>
      <c r="N683" s="95"/>
      <c r="O683" s="95"/>
      <c r="P683" s="95"/>
      <c r="Q683" s="112">
        <f t="shared" si="133"/>
        <v>1891.5</v>
      </c>
      <c r="R683" s="112">
        <f t="shared" si="131"/>
        <v>851.17499999999995</v>
      </c>
      <c r="S683" s="112">
        <f t="shared" si="132"/>
        <v>756.6</v>
      </c>
      <c r="T683" s="95"/>
      <c r="U683" s="95"/>
      <c r="V683" s="95"/>
      <c r="W683" s="95"/>
      <c r="X683" s="95"/>
      <c r="Y683" s="95"/>
      <c r="Z683" s="95"/>
      <c r="AA683" s="95"/>
      <c r="AB683" s="95"/>
      <c r="AC683" s="95"/>
      <c r="AD683" s="95"/>
      <c r="AE683" s="95"/>
      <c r="AF683" s="95"/>
      <c r="AG683" s="95"/>
      <c r="AH683" s="95"/>
      <c r="AI683" s="95"/>
      <c r="AJ683" s="95"/>
      <c r="AK683" s="95"/>
      <c r="AL683" s="95"/>
      <c r="AM683" s="95"/>
      <c r="AN683" s="95"/>
      <c r="AO683" s="95"/>
      <c r="AP683" s="95"/>
      <c r="AQ683" s="95"/>
      <c r="AR683" s="95"/>
      <c r="AS683" s="95"/>
      <c r="AT683" s="95"/>
      <c r="AU683" s="95"/>
      <c r="AV683" s="95"/>
      <c r="AW683" s="95"/>
      <c r="AX683" s="95"/>
      <c r="AY683" s="95"/>
      <c r="AZ683" s="95"/>
      <c r="BA683" s="95"/>
      <c r="BB683" s="95"/>
      <c r="BC683" s="95"/>
      <c r="BD683" s="95"/>
      <c r="BE683" s="95"/>
      <c r="BF683" s="95"/>
      <c r="BG683" s="95"/>
      <c r="BH683" s="95"/>
      <c r="BI683" s="95"/>
      <c r="BJ683" s="95"/>
      <c r="BK683" s="95"/>
      <c r="BL683" s="95"/>
      <c r="BM683" s="95"/>
      <c r="BN683" s="95"/>
      <c r="BO683" s="95"/>
    </row>
    <row r="684" spans="1:67" ht="25.5" hidden="1" x14ac:dyDescent="0.2">
      <c r="A684" s="52" t="s">
        <v>1681</v>
      </c>
      <c r="B684" s="52" t="s">
        <v>1682</v>
      </c>
      <c r="C684" s="53" t="s">
        <v>1683</v>
      </c>
      <c r="D684" s="55">
        <v>200</v>
      </c>
      <c r="E684" s="55">
        <v>10</v>
      </c>
      <c r="F684" s="57">
        <v>4</v>
      </c>
      <c r="G684" s="55">
        <v>4</v>
      </c>
      <c r="H684" s="55"/>
      <c r="I684" s="57"/>
      <c r="J684" s="90">
        <f t="shared" si="130"/>
        <v>0</v>
      </c>
      <c r="K684" s="77"/>
      <c r="L684" s="58">
        <v>10319</v>
      </c>
      <c r="N684" s="95"/>
      <c r="O684" s="95"/>
      <c r="P684" s="95"/>
      <c r="Q684" s="112">
        <f t="shared" si="133"/>
        <v>5159.5</v>
      </c>
      <c r="R684" s="112">
        <f t="shared" si="131"/>
        <v>2063.8000000000002</v>
      </c>
      <c r="S684" s="112">
        <f t="shared" si="132"/>
        <v>2063.8000000000002</v>
      </c>
      <c r="T684" s="95"/>
      <c r="U684" s="95"/>
      <c r="V684" s="95"/>
      <c r="W684" s="95"/>
      <c r="X684" s="95"/>
      <c r="Y684" s="95"/>
      <c r="Z684" s="95"/>
      <c r="AA684" s="95"/>
      <c r="AB684" s="95"/>
      <c r="AC684" s="95"/>
      <c r="AD684" s="95"/>
      <c r="AE684" s="95"/>
      <c r="AF684" s="95"/>
      <c r="AG684" s="95"/>
      <c r="AH684" s="95"/>
      <c r="AI684" s="95"/>
      <c r="AJ684" s="95"/>
      <c r="AK684" s="95"/>
      <c r="AL684" s="95"/>
      <c r="AM684" s="95"/>
      <c r="AN684" s="95"/>
      <c r="AO684" s="95"/>
      <c r="AP684" s="95"/>
      <c r="AQ684" s="95"/>
      <c r="AR684" s="95"/>
      <c r="AS684" s="95"/>
      <c r="AT684" s="95"/>
      <c r="AU684" s="95"/>
      <c r="AV684" s="95"/>
      <c r="AW684" s="95"/>
      <c r="AX684" s="95"/>
      <c r="AY684" s="95"/>
      <c r="AZ684" s="95"/>
      <c r="BA684" s="95"/>
      <c r="BB684" s="95"/>
      <c r="BC684" s="95"/>
      <c r="BD684" s="95"/>
      <c r="BE684" s="95"/>
      <c r="BF684" s="95"/>
      <c r="BG684" s="95"/>
      <c r="BH684" s="95"/>
      <c r="BI684" s="95"/>
      <c r="BJ684" s="95"/>
      <c r="BK684" s="95"/>
      <c r="BL684" s="95"/>
      <c r="BM684" s="95"/>
      <c r="BN684" s="95"/>
      <c r="BO684" s="95"/>
    </row>
    <row r="685" spans="1:67" ht="25.5" hidden="1" x14ac:dyDescent="0.2">
      <c r="A685" s="52" t="s">
        <v>1684</v>
      </c>
      <c r="B685" s="52" t="s">
        <v>1685</v>
      </c>
      <c r="C685" s="53" t="s">
        <v>1686</v>
      </c>
      <c r="D685" s="55">
        <v>150</v>
      </c>
      <c r="E685" s="55">
        <v>30</v>
      </c>
      <c r="F685" s="57">
        <v>6.5</v>
      </c>
      <c r="G685" s="55">
        <v>4</v>
      </c>
      <c r="H685" s="55"/>
      <c r="I685" s="57"/>
      <c r="J685" s="90">
        <f t="shared" si="130"/>
        <v>0</v>
      </c>
      <c r="K685" s="77"/>
      <c r="L685" s="78">
        <v>803</v>
      </c>
      <c r="N685" s="95"/>
      <c r="O685" s="95"/>
      <c r="P685" s="95"/>
      <c r="Q685" s="112">
        <f t="shared" si="133"/>
        <v>1606</v>
      </c>
      <c r="R685" s="112">
        <f t="shared" si="131"/>
        <v>347.96666666666664</v>
      </c>
      <c r="S685" s="112">
        <f t="shared" si="132"/>
        <v>214.13333333333333</v>
      </c>
      <c r="T685" s="95"/>
      <c r="U685" s="95"/>
      <c r="V685" s="95"/>
      <c r="W685" s="95"/>
      <c r="X685" s="95"/>
      <c r="Y685" s="95"/>
      <c r="Z685" s="95"/>
      <c r="AA685" s="95"/>
      <c r="AB685" s="95"/>
      <c r="AC685" s="95"/>
      <c r="AD685" s="95"/>
      <c r="AE685" s="95"/>
      <c r="AF685" s="95"/>
      <c r="AG685" s="95"/>
      <c r="AH685" s="95"/>
      <c r="AI685" s="95"/>
      <c r="AJ685" s="95"/>
      <c r="AK685" s="95"/>
      <c r="AL685" s="95"/>
      <c r="AM685" s="95"/>
      <c r="AN685" s="95"/>
      <c r="AO685" s="95"/>
      <c r="AP685" s="95"/>
      <c r="AQ685" s="95"/>
      <c r="AR685" s="95"/>
      <c r="AS685" s="95"/>
      <c r="AT685" s="95"/>
      <c r="AU685" s="95"/>
      <c r="AV685" s="95"/>
      <c r="AW685" s="95"/>
      <c r="AX685" s="95"/>
      <c r="AY685" s="95"/>
      <c r="AZ685" s="95"/>
      <c r="BA685" s="95"/>
      <c r="BB685" s="95"/>
      <c r="BC685" s="95"/>
      <c r="BD685" s="95"/>
      <c r="BE685" s="95"/>
      <c r="BF685" s="95"/>
      <c r="BG685" s="95"/>
      <c r="BH685" s="95"/>
      <c r="BI685" s="95"/>
      <c r="BJ685" s="95"/>
      <c r="BK685" s="95"/>
      <c r="BL685" s="95"/>
      <c r="BM685" s="95"/>
      <c r="BN685" s="95"/>
      <c r="BO685" s="95"/>
    </row>
    <row r="686" spans="1:67" ht="25.5" hidden="1" x14ac:dyDescent="0.2">
      <c r="A686" s="52" t="s">
        <v>1687</v>
      </c>
      <c r="B686" s="52" t="s">
        <v>1688</v>
      </c>
      <c r="C686" s="53" t="s">
        <v>1689</v>
      </c>
      <c r="D686" s="55">
        <v>150</v>
      </c>
      <c r="E686" s="55">
        <v>30</v>
      </c>
      <c r="F686" s="57">
        <v>6.5</v>
      </c>
      <c r="G686" s="55">
        <v>4</v>
      </c>
      <c r="H686" s="55"/>
      <c r="I686" s="57"/>
      <c r="J686" s="90">
        <f t="shared" si="130"/>
        <v>0</v>
      </c>
      <c r="K686" s="77"/>
      <c r="L686" s="58">
        <v>1032</v>
      </c>
      <c r="N686" s="95"/>
      <c r="O686" s="95"/>
      <c r="P686" s="95"/>
      <c r="Q686" s="112">
        <f t="shared" si="133"/>
        <v>2064</v>
      </c>
      <c r="R686" s="112">
        <f t="shared" si="131"/>
        <v>447.2</v>
      </c>
      <c r="S686" s="112">
        <f t="shared" si="132"/>
        <v>275.2</v>
      </c>
      <c r="T686" s="95"/>
      <c r="U686" s="95"/>
      <c r="V686" s="95"/>
      <c r="W686" s="95"/>
      <c r="X686" s="95"/>
      <c r="Y686" s="95"/>
      <c r="Z686" s="95"/>
      <c r="AA686" s="95"/>
      <c r="AB686" s="95"/>
      <c r="AC686" s="95"/>
      <c r="AD686" s="95"/>
      <c r="AE686" s="95"/>
      <c r="AF686" s="95"/>
      <c r="AG686" s="95"/>
      <c r="AH686" s="95"/>
      <c r="AI686" s="95"/>
      <c r="AJ686" s="95"/>
      <c r="AK686" s="95"/>
      <c r="AL686" s="95"/>
      <c r="AM686" s="95"/>
      <c r="AN686" s="95"/>
      <c r="AO686" s="95"/>
      <c r="AP686" s="95"/>
      <c r="AQ686" s="95"/>
      <c r="AR686" s="95"/>
      <c r="AS686" s="95"/>
      <c r="AT686" s="95"/>
      <c r="AU686" s="95"/>
      <c r="AV686" s="95"/>
      <c r="AW686" s="95"/>
      <c r="AX686" s="95"/>
      <c r="AY686" s="95"/>
      <c r="AZ686" s="95"/>
      <c r="BA686" s="95"/>
      <c r="BB686" s="95"/>
      <c r="BC686" s="95"/>
      <c r="BD686" s="95"/>
      <c r="BE686" s="95"/>
      <c r="BF686" s="95"/>
      <c r="BG686" s="95"/>
      <c r="BH686" s="95"/>
      <c r="BI686" s="95"/>
      <c r="BJ686" s="95"/>
      <c r="BK686" s="95"/>
      <c r="BL686" s="95"/>
      <c r="BM686" s="95"/>
      <c r="BN686" s="95"/>
      <c r="BO686" s="95"/>
    </row>
    <row r="687" spans="1:67" ht="25.5" hidden="1" x14ac:dyDescent="0.2">
      <c r="A687" s="52" t="s">
        <v>1690</v>
      </c>
      <c r="B687" s="52" t="s">
        <v>1691</v>
      </c>
      <c r="C687" s="53" t="s">
        <v>1692</v>
      </c>
      <c r="D687" s="55">
        <v>200</v>
      </c>
      <c r="E687" s="55">
        <v>10</v>
      </c>
      <c r="F687" s="57">
        <v>3.5</v>
      </c>
      <c r="G687" s="55">
        <v>4</v>
      </c>
      <c r="H687" s="55"/>
      <c r="I687" s="57"/>
      <c r="J687" s="90">
        <f t="shared" si="130"/>
        <v>0</v>
      </c>
      <c r="K687" s="77"/>
      <c r="L687" s="58">
        <v>7567</v>
      </c>
      <c r="N687" s="95"/>
      <c r="O687" s="95"/>
      <c r="P687" s="95"/>
      <c r="Q687" s="112">
        <f t="shared" si="133"/>
        <v>3783.5</v>
      </c>
      <c r="R687" s="112">
        <f t="shared" si="131"/>
        <v>1324.2249999999999</v>
      </c>
      <c r="S687" s="112">
        <f t="shared" si="132"/>
        <v>1513.4</v>
      </c>
      <c r="T687" s="95"/>
      <c r="U687" s="95"/>
      <c r="V687" s="95"/>
      <c r="W687" s="95"/>
      <c r="X687" s="95"/>
      <c r="Y687" s="95"/>
      <c r="Z687" s="95"/>
      <c r="AA687" s="95"/>
      <c r="AB687" s="95"/>
      <c r="AC687" s="95"/>
      <c r="AD687" s="95"/>
      <c r="AE687" s="95"/>
      <c r="AF687" s="95"/>
      <c r="AG687" s="95"/>
      <c r="AH687" s="95"/>
      <c r="AI687" s="95"/>
      <c r="AJ687" s="95"/>
      <c r="AK687" s="95"/>
      <c r="AL687" s="95"/>
      <c r="AM687" s="95"/>
      <c r="AN687" s="95"/>
      <c r="AO687" s="95"/>
      <c r="AP687" s="95"/>
      <c r="AQ687" s="95"/>
      <c r="AR687" s="95"/>
      <c r="AS687" s="95"/>
      <c r="AT687" s="95"/>
      <c r="AU687" s="95"/>
      <c r="AV687" s="95"/>
      <c r="AW687" s="95"/>
      <c r="AX687" s="95"/>
      <c r="AY687" s="95"/>
      <c r="AZ687" s="95"/>
      <c r="BA687" s="95"/>
      <c r="BB687" s="95"/>
      <c r="BC687" s="95"/>
      <c r="BD687" s="95"/>
      <c r="BE687" s="95"/>
      <c r="BF687" s="95"/>
      <c r="BG687" s="95"/>
      <c r="BH687" s="95"/>
      <c r="BI687" s="95"/>
      <c r="BJ687" s="95"/>
      <c r="BK687" s="95"/>
      <c r="BL687" s="95"/>
      <c r="BM687" s="95"/>
      <c r="BN687" s="95"/>
      <c r="BO687" s="95"/>
    </row>
    <row r="688" spans="1:67" ht="25.5" hidden="1" x14ac:dyDescent="0.2">
      <c r="A688" s="52" t="s">
        <v>1693</v>
      </c>
      <c r="B688" s="52" t="s">
        <v>1694</v>
      </c>
      <c r="C688" s="53" t="s">
        <v>1695</v>
      </c>
      <c r="D688" s="55">
        <v>200</v>
      </c>
      <c r="E688" s="55">
        <v>10</v>
      </c>
      <c r="F688" s="57">
        <v>3.5</v>
      </c>
      <c r="G688" s="55">
        <v>4</v>
      </c>
      <c r="H688" s="55"/>
      <c r="I688" s="57"/>
      <c r="J688" s="90">
        <f t="shared" si="130"/>
        <v>0</v>
      </c>
      <c r="K688" s="77"/>
      <c r="L688" s="58">
        <v>6306</v>
      </c>
      <c r="N688" s="95"/>
      <c r="O688" s="95"/>
      <c r="P688" s="95"/>
      <c r="Q688" s="112">
        <f t="shared" si="133"/>
        <v>3153</v>
      </c>
      <c r="R688" s="112">
        <f t="shared" si="131"/>
        <v>1103.5500000000002</v>
      </c>
      <c r="S688" s="112">
        <f t="shared" si="132"/>
        <v>1261.2</v>
      </c>
      <c r="T688" s="95"/>
      <c r="U688" s="95"/>
      <c r="V688" s="95"/>
      <c r="W688" s="95"/>
      <c r="X688" s="95"/>
      <c r="Y688" s="95"/>
      <c r="Z688" s="95"/>
      <c r="AA688" s="95"/>
      <c r="AB688" s="95"/>
      <c r="AC688" s="95"/>
      <c r="AD688" s="95"/>
      <c r="AE688" s="95"/>
      <c r="AF688" s="95"/>
      <c r="AG688" s="95"/>
      <c r="AH688" s="95"/>
      <c r="AI688" s="95"/>
      <c r="AJ688" s="95"/>
      <c r="AK688" s="95"/>
      <c r="AL688" s="95"/>
      <c r="AM688" s="95"/>
      <c r="AN688" s="95"/>
      <c r="AO688" s="95"/>
      <c r="AP688" s="95"/>
      <c r="AQ688" s="95"/>
      <c r="AR688" s="95"/>
      <c r="AS688" s="95"/>
      <c r="AT688" s="95"/>
      <c r="AU688" s="95"/>
      <c r="AV688" s="95"/>
      <c r="AW688" s="95"/>
      <c r="AX688" s="95"/>
      <c r="AY688" s="95"/>
      <c r="AZ688" s="95"/>
      <c r="BA688" s="95"/>
      <c r="BB688" s="95"/>
      <c r="BC688" s="95"/>
      <c r="BD688" s="95"/>
      <c r="BE688" s="95"/>
      <c r="BF688" s="95"/>
      <c r="BG688" s="95"/>
      <c r="BH688" s="95"/>
      <c r="BI688" s="95"/>
      <c r="BJ688" s="95"/>
      <c r="BK688" s="95"/>
      <c r="BL688" s="95"/>
      <c r="BM688" s="95"/>
      <c r="BN688" s="95"/>
      <c r="BO688" s="95"/>
    </row>
    <row r="689" spans="1:67" ht="25.5" hidden="1" x14ac:dyDescent="0.2">
      <c r="A689" s="52" t="s">
        <v>1696</v>
      </c>
      <c r="B689" s="52" t="s">
        <v>1697</v>
      </c>
      <c r="C689" s="53" t="s">
        <v>1698</v>
      </c>
      <c r="D689" s="55">
        <v>200</v>
      </c>
      <c r="E689" s="55">
        <v>10</v>
      </c>
      <c r="F689" s="57">
        <v>3.5</v>
      </c>
      <c r="G689" s="55">
        <v>4</v>
      </c>
      <c r="H689" s="55"/>
      <c r="I689" s="57"/>
      <c r="J689" s="90">
        <f t="shared" si="130"/>
        <v>0</v>
      </c>
      <c r="K689" s="77"/>
      <c r="L689" s="58">
        <v>19949</v>
      </c>
      <c r="N689" s="95"/>
      <c r="O689" s="95"/>
      <c r="P689" s="95"/>
      <c r="Q689" s="112">
        <f t="shared" si="133"/>
        <v>9974.5</v>
      </c>
      <c r="R689" s="112">
        <f t="shared" si="131"/>
        <v>3491.0750000000007</v>
      </c>
      <c r="S689" s="112">
        <f t="shared" si="132"/>
        <v>3989.8</v>
      </c>
      <c r="T689" s="95"/>
      <c r="U689" s="95"/>
      <c r="V689" s="95"/>
      <c r="W689" s="95"/>
      <c r="X689" s="95"/>
      <c r="Y689" s="95"/>
      <c r="Z689" s="95"/>
      <c r="AA689" s="95"/>
      <c r="AB689" s="95"/>
      <c r="AC689" s="95"/>
      <c r="AD689" s="95"/>
      <c r="AE689" s="95"/>
      <c r="AF689" s="95"/>
      <c r="AG689" s="95"/>
      <c r="AH689" s="95"/>
      <c r="AI689" s="95"/>
      <c r="AJ689" s="95"/>
      <c r="AK689" s="95"/>
      <c r="AL689" s="95"/>
      <c r="AM689" s="95"/>
      <c r="AN689" s="95"/>
      <c r="AO689" s="95"/>
      <c r="AP689" s="95"/>
      <c r="AQ689" s="95"/>
      <c r="AR689" s="95"/>
      <c r="AS689" s="95"/>
      <c r="AT689" s="95"/>
      <c r="AU689" s="95"/>
      <c r="AV689" s="95"/>
      <c r="AW689" s="95"/>
      <c r="AX689" s="95"/>
      <c r="AY689" s="95"/>
      <c r="AZ689" s="95"/>
      <c r="BA689" s="95"/>
      <c r="BB689" s="95"/>
      <c r="BC689" s="95"/>
      <c r="BD689" s="95"/>
      <c r="BE689" s="95"/>
      <c r="BF689" s="95"/>
      <c r="BG689" s="95"/>
      <c r="BH689" s="95"/>
      <c r="BI689" s="95"/>
      <c r="BJ689" s="95"/>
      <c r="BK689" s="95"/>
      <c r="BL689" s="95"/>
      <c r="BM689" s="95"/>
      <c r="BN689" s="95"/>
      <c r="BO689" s="95"/>
    </row>
    <row r="690" spans="1:67" ht="25.5" hidden="1" x14ac:dyDescent="0.2">
      <c r="A690" s="52" t="s">
        <v>1699</v>
      </c>
      <c r="B690" s="52" t="s">
        <v>1700</v>
      </c>
      <c r="C690" s="53" t="s">
        <v>1701</v>
      </c>
      <c r="D690" s="55">
        <v>200</v>
      </c>
      <c r="E690" s="55">
        <v>10</v>
      </c>
      <c r="F690" s="57">
        <v>3.5</v>
      </c>
      <c r="G690" s="55">
        <v>4</v>
      </c>
      <c r="H690" s="55"/>
      <c r="I690" s="57"/>
      <c r="J690" s="90">
        <f t="shared" si="130"/>
        <v>0</v>
      </c>
      <c r="K690" s="77"/>
      <c r="L690" s="58">
        <v>16968</v>
      </c>
      <c r="N690" s="95"/>
      <c r="O690" s="95"/>
      <c r="P690" s="95"/>
      <c r="Q690" s="112">
        <f t="shared" si="133"/>
        <v>8484</v>
      </c>
      <c r="R690" s="112">
        <f t="shared" si="131"/>
        <v>2969.4</v>
      </c>
      <c r="S690" s="112">
        <f t="shared" si="132"/>
        <v>3393.6</v>
      </c>
      <c r="T690" s="95"/>
      <c r="U690" s="95"/>
      <c r="V690" s="95"/>
      <c r="W690" s="95"/>
      <c r="X690" s="95"/>
      <c r="Y690" s="95"/>
      <c r="Z690" s="95"/>
      <c r="AA690" s="95"/>
      <c r="AB690" s="95"/>
      <c r="AC690" s="95"/>
      <c r="AD690" s="95"/>
      <c r="AE690" s="95"/>
      <c r="AF690" s="95"/>
      <c r="AG690" s="95"/>
      <c r="AH690" s="95"/>
      <c r="AI690" s="95"/>
      <c r="AJ690" s="95"/>
      <c r="AK690" s="95"/>
      <c r="AL690" s="95"/>
      <c r="AM690" s="95"/>
      <c r="AN690" s="95"/>
      <c r="AO690" s="95"/>
      <c r="AP690" s="95"/>
      <c r="AQ690" s="95"/>
      <c r="AR690" s="95"/>
      <c r="AS690" s="95"/>
      <c r="AT690" s="95"/>
      <c r="AU690" s="95"/>
      <c r="AV690" s="95"/>
      <c r="AW690" s="95"/>
      <c r="AX690" s="95"/>
      <c r="AY690" s="95"/>
      <c r="AZ690" s="95"/>
      <c r="BA690" s="95"/>
      <c r="BB690" s="95"/>
      <c r="BC690" s="95"/>
      <c r="BD690" s="95"/>
      <c r="BE690" s="95"/>
      <c r="BF690" s="95"/>
      <c r="BG690" s="95"/>
      <c r="BH690" s="95"/>
      <c r="BI690" s="95"/>
      <c r="BJ690" s="95"/>
      <c r="BK690" s="95"/>
      <c r="BL690" s="95"/>
      <c r="BM690" s="95"/>
      <c r="BN690" s="95"/>
      <c r="BO690" s="95"/>
    </row>
    <row r="691" spans="1:67" ht="25.5" hidden="1" x14ac:dyDescent="0.2">
      <c r="A691" s="52" t="s">
        <v>1702</v>
      </c>
      <c r="B691" s="52" t="s">
        <v>1703</v>
      </c>
      <c r="C691" s="53" t="s">
        <v>1704</v>
      </c>
      <c r="D691" s="55">
        <v>200</v>
      </c>
      <c r="E691" s="55">
        <v>10</v>
      </c>
      <c r="F691" s="57">
        <v>4.5</v>
      </c>
      <c r="G691" s="55">
        <v>4</v>
      </c>
      <c r="H691" s="55"/>
      <c r="I691" s="57"/>
      <c r="J691" s="90">
        <f t="shared" si="130"/>
        <v>0</v>
      </c>
      <c r="K691" s="77"/>
      <c r="L691" s="58">
        <v>6306</v>
      </c>
      <c r="N691" s="95"/>
      <c r="O691" s="95"/>
      <c r="P691" s="95"/>
      <c r="Q691" s="112">
        <f t="shared" si="133"/>
        <v>3153</v>
      </c>
      <c r="R691" s="112">
        <f t="shared" si="131"/>
        <v>1418.85</v>
      </c>
      <c r="S691" s="112">
        <f t="shared" si="132"/>
        <v>1261.2</v>
      </c>
      <c r="T691" s="95"/>
      <c r="U691" s="95"/>
      <c r="V691" s="95"/>
      <c r="W691" s="95"/>
      <c r="X691" s="95"/>
      <c r="Y691" s="95"/>
      <c r="Z691" s="95"/>
      <c r="AA691" s="95"/>
      <c r="AB691" s="95"/>
      <c r="AC691" s="95"/>
      <c r="AD691" s="95"/>
      <c r="AE691" s="95"/>
      <c r="AF691" s="95"/>
      <c r="AG691" s="95"/>
      <c r="AH691" s="95"/>
      <c r="AI691" s="95"/>
      <c r="AJ691" s="95"/>
      <c r="AK691" s="95"/>
      <c r="AL691" s="95"/>
      <c r="AM691" s="95"/>
      <c r="AN691" s="95"/>
      <c r="AO691" s="95"/>
      <c r="AP691" s="95"/>
      <c r="AQ691" s="95"/>
      <c r="AR691" s="95"/>
      <c r="AS691" s="95"/>
      <c r="AT691" s="95"/>
      <c r="AU691" s="95"/>
      <c r="AV691" s="95"/>
      <c r="AW691" s="95"/>
      <c r="AX691" s="95"/>
      <c r="AY691" s="95"/>
      <c r="AZ691" s="95"/>
      <c r="BA691" s="95"/>
      <c r="BB691" s="95"/>
      <c r="BC691" s="95"/>
      <c r="BD691" s="95"/>
      <c r="BE691" s="95"/>
      <c r="BF691" s="95"/>
      <c r="BG691" s="95"/>
      <c r="BH691" s="95"/>
      <c r="BI691" s="95"/>
      <c r="BJ691" s="95"/>
      <c r="BK691" s="95"/>
      <c r="BL691" s="95"/>
      <c r="BM691" s="95"/>
      <c r="BN691" s="95"/>
      <c r="BO691" s="95"/>
    </row>
    <row r="692" spans="1:67" ht="25.5" hidden="1" x14ac:dyDescent="0.2">
      <c r="A692" s="52" t="s">
        <v>1705</v>
      </c>
      <c r="B692" s="52" t="s">
        <v>1706</v>
      </c>
      <c r="C692" s="53" t="s">
        <v>1707</v>
      </c>
      <c r="D692" s="55">
        <v>200</v>
      </c>
      <c r="E692" s="55">
        <v>10</v>
      </c>
      <c r="F692" s="57">
        <v>3</v>
      </c>
      <c r="G692" s="55">
        <v>4</v>
      </c>
      <c r="H692" s="55"/>
      <c r="I692" s="57"/>
      <c r="J692" s="90">
        <f t="shared" si="130"/>
        <v>0</v>
      </c>
      <c r="K692" s="77"/>
      <c r="L692" s="58">
        <v>2637</v>
      </c>
      <c r="N692" s="95"/>
      <c r="O692" s="95"/>
      <c r="P692" s="95"/>
      <c r="Q692" s="112">
        <f t="shared" si="133"/>
        <v>1318.5</v>
      </c>
      <c r="R692" s="112">
        <f t="shared" si="131"/>
        <v>395.55</v>
      </c>
      <c r="S692" s="112">
        <f t="shared" si="132"/>
        <v>527.4</v>
      </c>
      <c r="T692" s="95"/>
      <c r="U692" s="95"/>
      <c r="V692" s="95"/>
      <c r="W692" s="95"/>
      <c r="X692" s="95"/>
      <c r="Y692" s="95"/>
      <c r="Z692" s="95"/>
      <c r="AA692" s="95"/>
      <c r="AB692" s="95"/>
      <c r="AC692" s="95"/>
      <c r="AD692" s="95"/>
      <c r="AE692" s="95"/>
      <c r="AF692" s="95"/>
      <c r="AG692" s="95"/>
      <c r="AH692" s="95"/>
      <c r="AI692" s="95"/>
      <c r="AJ692" s="95"/>
      <c r="AK692" s="95"/>
      <c r="AL692" s="95"/>
      <c r="AM692" s="95"/>
      <c r="AN692" s="95"/>
      <c r="AO692" s="95"/>
      <c r="AP692" s="95"/>
      <c r="AQ692" s="95"/>
      <c r="AR692" s="95"/>
      <c r="AS692" s="95"/>
      <c r="AT692" s="95"/>
      <c r="AU692" s="95"/>
      <c r="AV692" s="95"/>
      <c r="AW692" s="95"/>
      <c r="AX692" s="95"/>
      <c r="AY692" s="95"/>
      <c r="AZ692" s="95"/>
      <c r="BA692" s="95"/>
      <c r="BB692" s="95"/>
      <c r="BC692" s="95"/>
      <c r="BD692" s="95"/>
      <c r="BE692" s="95"/>
      <c r="BF692" s="95"/>
      <c r="BG692" s="95"/>
      <c r="BH692" s="95"/>
      <c r="BI692" s="95"/>
      <c r="BJ692" s="95"/>
      <c r="BK692" s="95"/>
      <c r="BL692" s="95"/>
      <c r="BM692" s="95"/>
      <c r="BN692" s="95"/>
      <c r="BO692" s="95"/>
    </row>
    <row r="693" spans="1:67" ht="25.5" hidden="1" x14ac:dyDescent="0.2">
      <c r="A693" s="52" t="s">
        <v>1708</v>
      </c>
      <c r="B693" s="52" t="s">
        <v>1709</v>
      </c>
      <c r="C693" s="53" t="s">
        <v>1710</v>
      </c>
      <c r="D693" s="55">
        <v>200</v>
      </c>
      <c r="E693" s="55">
        <v>10</v>
      </c>
      <c r="F693" s="57">
        <v>3</v>
      </c>
      <c r="G693" s="55">
        <v>4</v>
      </c>
      <c r="H693" s="55"/>
      <c r="I693" s="57"/>
      <c r="J693" s="90">
        <f t="shared" si="130"/>
        <v>0</v>
      </c>
      <c r="K693" s="77"/>
      <c r="L693" s="58">
        <v>17198</v>
      </c>
      <c r="N693" s="95"/>
      <c r="O693" s="95"/>
      <c r="P693" s="95"/>
      <c r="Q693" s="112">
        <f t="shared" si="133"/>
        <v>8599</v>
      </c>
      <c r="R693" s="112">
        <f t="shared" si="131"/>
        <v>2579.6999999999998</v>
      </c>
      <c r="S693" s="112">
        <f t="shared" si="132"/>
        <v>3439.6</v>
      </c>
      <c r="T693" s="95"/>
      <c r="U693" s="95"/>
      <c r="V693" s="95"/>
      <c r="W693" s="95"/>
      <c r="X693" s="95"/>
      <c r="Y693" s="95"/>
      <c r="Z693" s="95"/>
      <c r="AA693" s="95"/>
      <c r="AB693" s="95"/>
      <c r="AC693" s="95"/>
      <c r="AD693" s="95"/>
      <c r="AE693" s="95"/>
      <c r="AF693" s="95"/>
      <c r="AG693" s="95"/>
      <c r="AH693" s="95"/>
      <c r="AI693" s="95"/>
      <c r="AJ693" s="95"/>
      <c r="AK693" s="95"/>
      <c r="AL693" s="95"/>
      <c r="AM693" s="95"/>
      <c r="AN693" s="95"/>
      <c r="AO693" s="95"/>
      <c r="AP693" s="95"/>
      <c r="AQ693" s="95"/>
      <c r="AR693" s="95"/>
      <c r="AS693" s="95"/>
      <c r="AT693" s="95"/>
      <c r="AU693" s="95"/>
      <c r="AV693" s="95"/>
      <c r="AW693" s="95"/>
      <c r="AX693" s="95"/>
      <c r="AY693" s="95"/>
      <c r="AZ693" s="95"/>
      <c r="BA693" s="95"/>
      <c r="BB693" s="95"/>
      <c r="BC693" s="95"/>
      <c r="BD693" s="95"/>
      <c r="BE693" s="95"/>
      <c r="BF693" s="95"/>
      <c r="BG693" s="95"/>
      <c r="BH693" s="95"/>
      <c r="BI693" s="95"/>
      <c r="BJ693" s="95"/>
      <c r="BK693" s="95"/>
      <c r="BL693" s="95"/>
      <c r="BM693" s="95"/>
      <c r="BN693" s="95"/>
      <c r="BO693" s="95"/>
    </row>
    <row r="694" spans="1:67" ht="25.5" hidden="1" x14ac:dyDescent="0.2">
      <c r="A694" s="52" t="s">
        <v>1711</v>
      </c>
      <c r="B694" s="52" t="s">
        <v>1712</v>
      </c>
      <c r="C694" s="53" t="s">
        <v>1713</v>
      </c>
      <c r="D694" s="55">
        <v>200</v>
      </c>
      <c r="E694" s="55">
        <v>10</v>
      </c>
      <c r="F694" s="57">
        <v>2.2000000000000002</v>
      </c>
      <c r="G694" s="55">
        <v>4</v>
      </c>
      <c r="H694" s="55"/>
      <c r="I694" s="57"/>
      <c r="J694" s="90">
        <f t="shared" si="130"/>
        <v>0</v>
      </c>
      <c r="K694" s="77"/>
      <c r="L694" s="58">
        <v>163950</v>
      </c>
      <c r="N694" s="95"/>
      <c r="O694" s="95"/>
      <c r="P694" s="95"/>
      <c r="Q694" s="112">
        <f t="shared" si="133"/>
        <v>73777.5</v>
      </c>
      <c r="R694" s="112">
        <f t="shared" si="131"/>
        <v>18034.500000000004</v>
      </c>
      <c r="S694" s="112">
        <f t="shared" si="132"/>
        <v>32790</v>
      </c>
      <c r="T694" s="95"/>
      <c r="U694" s="95"/>
      <c r="V694" s="95"/>
      <c r="W694" s="95"/>
      <c r="X694" s="95"/>
      <c r="Y694" s="95"/>
      <c r="Z694" s="95"/>
      <c r="AA694" s="95"/>
      <c r="AB694" s="95"/>
      <c r="AC694" s="95"/>
      <c r="AD694" s="95"/>
      <c r="AE694" s="95"/>
      <c r="AF694" s="95"/>
      <c r="AG694" s="95"/>
      <c r="AH694" s="95"/>
      <c r="AI694" s="95"/>
      <c r="AJ694" s="95"/>
      <c r="AK694" s="95"/>
      <c r="AL694" s="95"/>
      <c r="AM694" s="95"/>
      <c r="AN694" s="95"/>
      <c r="AO694" s="95"/>
      <c r="AP694" s="95"/>
      <c r="AQ694" s="95"/>
      <c r="AR694" s="95"/>
      <c r="AS694" s="95"/>
      <c r="AT694" s="95"/>
      <c r="AU694" s="95"/>
      <c r="AV694" s="95"/>
      <c r="AW694" s="95"/>
      <c r="AX694" s="95"/>
      <c r="AY694" s="95"/>
      <c r="AZ694" s="95"/>
      <c r="BA694" s="95"/>
      <c r="BB694" s="95"/>
      <c r="BC694" s="95"/>
      <c r="BD694" s="95"/>
      <c r="BE694" s="95"/>
      <c r="BF694" s="95"/>
      <c r="BG694" s="95"/>
      <c r="BH694" s="95"/>
      <c r="BI694" s="95"/>
      <c r="BJ694" s="95"/>
      <c r="BK694" s="95"/>
      <c r="BL694" s="95"/>
      <c r="BM694" s="95"/>
      <c r="BN694" s="95"/>
      <c r="BO694" s="95"/>
    </row>
    <row r="695" spans="1:67" ht="25.5" hidden="1" x14ac:dyDescent="0.2">
      <c r="A695" s="52" t="s">
        <v>1714</v>
      </c>
      <c r="B695" s="52" t="s">
        <v>1715</v>
      </c>
      <c r="C695" s="53" t="s">
        <v>1716</v>
      </c>
      <c r="D695" s="55">
        <v>200</v>
      </c>
      <c r="E695" s="55">
        <v>10</v>
      </c>
      <c r="F695" s="57">
        <v>1.6</v>
      </c>
      <c r="G695" s="55">
        <v>4</v>
      </c>
      <c r="H695" s="55"/>
      <c r="I695" s="57"/>
      <c r="J695" s="90">
        <f t="shared" si="130"/>
        <v>0</v>
      </c>
      <c r="K695" s="77"/>
      <c r="L695" s="58">
        <v>779854</v>
      </c>
      <c r="N695" s="95"/>
      <c r="O695" s="95"/>
      <c r="P695" s="95"/>
      <c r="Q695" s="112">
        <f t="shared" si="133"/>
        <v>350934.3</v>
      </c>
      <c r="R695" s="112">
        <f t="shared" si="131"/>
        <v>62388.32</v>
      </c>
      <c r="S695" s="112">
        <f t="shared" si="132"/>
        <v>155970.79999999999</v>
      </c>
      <c r="T695" s="95"/>
      <c r="U695" s="95"/>
      <c r="V695" s="95"/>
      <c r="W695" s="95"/>
      <c r="X695" s="95"/>
      <c r="Y695" s="95"/>
      <c r="Z695" s="95"/>
      <c r="AA695" s="95"/>
      <c r="AB695" s="95"/>
      <c r="AC695" s="95"/>
      <c r="AD695" s="95"/>
      <c r="AE695" s="95"/>
      <c r="AF695" s="95"/>
      <c r="AG695" s="95"/>
      <c r="AH695" s="95"/>
      <c r="AI695" s="95"/>
      <c r="AJ695" s="95"/>
      <c r="AK695" s="95"/>
      <c r="AL695" s="95"/>
      <c r="AM695" s="95"/>
      <c r="AN695" s="95"/>
      <c r="AO695" s="95"/>
      <c r="AP695" s="95"/>
      <c r="AQ695" s="95"/>
      <c r="AR695" s="95"/>
      <c r="AS695" s="95"/>
      <c r="AT695" s="95"/>
      <c r="AU695" s="95"/>
      <c r="AV695" s="95"/>
      <c r="AW695" s="95"/>
      <c r="AX695" s="95"/>
      <c r="AY695" s="95"/>
      <c r="AZ695" s="95"/>
      <c r="BA695" s="95"/>
      <c r="BB695" s="95"/>
      <c r="BC695" s="95"/>
      <c r="BD695" s="95"/>
      <c r="BE695" s="95"/>
      <c r="BF695" s="95"/>
      <c r="BG695" s="95"/>
      <c r="BH695" s="95"/>
      <c r="BI695" s="95"/>
      <c r="BJ695" s="95"/>
      <c r="BK695" s="95"/>
      <c r="BL695" s="95"/>
      <c r="BM695" s="95"/>
      <c r="BN695" s="95"/>
      <c r="BO695" s="95"/>
    </row>
    <row r="696" spans="1:67" ht="25.5" hidden="1" x14ac:dyDescent="0.2">
      <c r="A696" s="52" t="s">
        <v>1717</v>
      </c>
      <c r="B696" s="52" t="s">
        <v>1718</v>
      </c>
      <c r="C696" s="53" t="s">
        <v>1719</v>
      </c>
      <c r="D696" s="55">
        <v>200</v>
      </c>
      <c r="E696" s="55">
        <v>10</v>
      </c>
      <c r="F696" s="57">
        <v>3</v>
      </c>
      <c r="G696" s="55">
        <v>4</v>
      </c>
      <c r="H696" s="55"/>
      <c r="I696" s="57"/>
      <c r="J696" s="90">
        <f t="shared" si="130"/>
        <v>0</v>
      </c>
      <c r="K696" s="77"/>
      <c r="L696" s="58">
        <v>17886</v>
      </c>
      <c r="N696" s="95"/>
      <c r="O696" s="95"/>
      <c r="P696" s="95"/>
      <c r="Q696" s="112">
        <f t="shared" si="133"/>
        <v>8943</v>
      </c>
      <c r="R696" s="112">
        <f t="shared" si="131"/>
        <v>2682.9</v>
      </c>
      <c r="S696" s="112">
        <f t="shared" si="132"/>
        <v>3577.2</v>
      </c>
      <c r="T696" s="95"/>
      <c r="U696" s="95"/>
      <c r="V696" s="95"/>
      <c r="W696" s="95"/>
      <c r="X696" s="95"/>
      <c r="Y696" s="95"/>
      <c r="Z696" s="95"/>
      <c r="AA696" s="95"/>
      <c r="AB696" s="95"/>
      <c r="AC696" s="95"/>
      <c r="AD696" s="95"/>
      <c r="AE696" s="95"/>
      <c r="AF696" s="95"/>
      <c r="AG696" s="95"/>
      <c r="AH696" s="95"/>
      <c r="AI696" s="95"/>
      <c r="AJ696" s="95"/>
      <c r="AK696" s="95"/>
      <c r="AL696" s="95"/>
      <c r="AM696" s="95"/>
      <c r="AN696" s="95"/>
      <c r="AO696" s="95"/>
      <c r="AP696" s="95"/>
      <c r="AQ696" s="95"/>
      <c r="AR696" s="95"/>
      <c r="AS696" s="95"/>
      <c r="AT696" s="95"/>
      <c r="AU696" s="95"/>
      <c r="AV696" s="95"/>
      <c r="AW696" s="95"/>
      <c r="AX696" s="95"/>
      <c r="AY696" s="95"/>
      <c r="AZ696" s="95"/>
      <c r="BA696" s="95"/>
      <c r="BB696" s="95"/>
      <c r="BC696" s="95"/>
      <c r="BD696" s="95"/>
      <c r="BE696" s="95"/>
      <c r="BF696" s="95"/>
      <c r="BG696" s="95"/>
      <c r="BH696" s="95"/>
      <c r="BI696" s="95"/>
      <c r="BJ696" s="95"/>
      <c r="BK696" s="95"/>
      <c r="BL696" s="95"/>
      <c r="BM696" s="95"/>
      <c r="BN696" s="95"/>
      <c r="BO696" s="95"/>
    </row>
    <row r="697" spans="1:67" ht="25.5" hidden="1" x14ac:dyDescent="0.2">
      <c r="A697" s="52" t="s">
        <v>1720</v>
      </c>
      <c r="B697" s="52" t="s">
        <v>1721</v>
      </c>
      <c r="C697" s="53" t="s">
        <v>1722</v>
      </c>
      <c r="D697" s="55">
        <v>200</v>
      </c>
      <c r="E697" s="55">
        <v>10</v>
      </c>
      <c r="F697" s="57">
        <v>2.2000000000000002</v>
      </c>
      <c r="G697" s="55">
        <v>4</v>
      </c>
      <c r="H697" s="55"/>
      <c r="I697" s="57"/>
      <c r="J697" s="90">
        <f t="shared" si="130"/>
        <v>0</v>
      </c>
      <c r="K697" s="77"/>
      <c r="L697" s="58">
        <v>7796</v>
      </c>
      <c r="N697" s="95"/>
      <c r="O697" s="95"/>
      <c r="P697" s="95"/>
      <c r="Q697" s="112">
        <f t="shared" si="133"/>
        <v>3898</v>
      </c>
      <c r="R697" s="112">
        <f t="shared" si="131"/>
        <v>857.56000000000017</v>
      </c>
      <c r="S697" s="112">
        <f t="shared" si="132"/>
        <v>1559.2</v>
      </c>
      <c r="T697" s="95"/>
      <c r="U697" s="95"/>
      <c r="V697" s="95"/>
      <c r="W697" s="95"/>
      <c r="X697" s="95"/>
      <c r="Y697" s="95"/>
      <c r="Z697" s="95"/>
      <c r="AA697" s="95"/>
      <c r="AB697" s="95"/>
      <c r="AC697" s="95"/>
      <c r="AD697" s="95"/>
      <c r="AE697" s="95"/>
      <c r="AF697" s="95"/>
      <c r="AG697" s="95"/>
      <c r="AH697" s="95"/>
      <c r="AI697" s="95"/>
      <c r="AJ697" s="95"/>
      <c r="AK697" s="95"/>
      <c r="AL697" s="95"/>
      <c r="AM697" s="95"/>
      <c r="AN697" s="95"/>
      <c r="AO697" s="95"/>
      <c r="AP697" s="95"/>
      <c r="AQ697" s="95"/>
      <c r="AR697" s="95"/>
      <c r="AS697" s="95"/>
      <c r="AT697" s="95"/>
      <c r="AU697" s="95"/>
      <c r="AV697" s="95"/>
      <c r="AW697" s="95"/>
      <c r="AX697" s="95"/>
      <c r="AY697" s="95"/>
      <c r="AZ697" s="95"/>
      <c r="BA697" s="95"/>
      <c r="BB697" s="95"/>
      <c r="BC697" s="95"/>
      <c r="BD697" s="95"/>
      <c r="BE697" s="95"/>
      <c r="BF697" s="95"/>
      <c r="BG697" s="95"/>
      <c r="BH697" s="95"/>
      <c r="BI697" s="95"/>
      <c r="BJ697" s="95"/>
      <c r="BK697" s="95"/>
      <c r="BL697" s="95"/>
      <c r="BM697" s="95"/>
      <c r="BN697" s="95"/>
      <c r="BO697" s="95"/>
    </row>
    <row r="698" spans="1:67" ht="25.5" hidden="1" x14ac:dyDescent="0.2">
      <c r="A698" s="52" t="s">
        <v>1723</v>
      </c>
      <c r="B698" s="52" t="s">
        <v>1724</v>
      </c>
      <c r="C698" s="53" t="s">
        <v>1725</v>
      </c>
      <c r="D698" s="55">
        <v>200</v>
      </c>
      <c r="E698" s="55">
        <v>10</v>
      </c>
      <c r="F698" s="57">
        <v>2.2000000000000002</v>
      </c>
      <c r="G698" s="55">
        <v>4</v>
      </c>
      <c r="H698" s="55"/>
      <c r="I698" s="57"/>
      <c r="J698" s="90">
        <f t="shared" si="130"/>
        <v>0</v>
      </c>
      <c r="K698" s="77"/>
      <c r="L698" s="58">
        <v>166931</v>
      </c>
      <c r="N698" s="95"/>
      <c r="O698" s="95"/>
      <c r="P698" s="95"/>
      <c r="Q698" s="112">
        <f t="shared" si="133"/>
        <v>75118.95</v>
      </c>
      <c r="R698" s="112">
        <f t="shared" si="131"/>
        <v>18362.410000000003</v>
      </c>
      <c r="S698" s="112">
        <f t="shared" si="132"/>
        <v>33386.199999999997</v>
      </c>
      <c r="T698" s="95"/>
      <c r="U698" s="95"/>
      <c r="V698" s="95"/>
      <c r="W698" s="95"/>
      <c r="X698" s="95"/>
      <c r="Y698" s="95"/>
      <c r="Z698" s="95"/>
      <c r="AA698" s="95"/>
      <c r="AB698" s="95"/>
      <c r="AC698" s="95"/>
      <c r="AD698" s="95"/>
      <c r="AE698" s="95"/>
      <c r="AF698" s="95"/>
      <c r="AG698" s="95"/>
      <c r="AH698" s="95"/>
      <c r="AI698" s="95"/>
      <c r="AJ698" s="95"/>
      <c r="AK698" s="95"/>
      <c r="AL698" s="95"/>
      <c r="AM698" s="95"/>
      <c r="AN698" s="95"/>
      <c r="AO698" s="95"/>
      <c r="AP698" s="95"/>
      <c r="AQ698" s="95"/>
      <c r="AR698" s="95"/>
      <c r="AS698" s="95"/>
      <c r="AT698" s="95"/>
      <c r="AU698" s="95"/>
      <c r="AV698" s="95"/>
      <c r="AW698" s="95"/>
      <c r="AX698" s="95"/>
      <c r="AY698" s="95"/>
      <c r="AZ698" s="95"/>
      <c r="BA698" s="95"/>
      <c r="BB698" s="95"/>
      <c r="BC698" s="95"/>
      <c r="BD698" s="95"/>
      <c r="BE698" s="95"/>
      <c r="BF698" s="95"/>
      <c r="BG698" s="95"/>
      <c r="BH698" s="95"/>
      <c r="BI698" s="95"/>
      <c r="BJ698" s="95"/>
      <c r="BK698" s="95"/>
      <c r="BL698" s="95"/>
      <c r="BM698" s="95"/>
      <c r="BN698" s="95"/>
      <c r="BO698" s="95"/>
    </row>
    <row r="699" spans="1:67" ht="25.5" hidden="1" x14ac:dyDescent="0.2">
      <c r="A699" s="52" t="s">
        <v>1726</v>
      </c>
      <c r="B699" s="52" t="s">
        <v>1727</v>
      </c>
      <c r="C699" s="53" t="s">
        <v>1728</v>
      </c>
      <c r="D699" s="55">
        <v>200</v>
      </c>
      <c r="E699" s="55">
        <v>10</v>
      </c>
      <c r="F699" s="57">
        <v>3.5</v>
      </c>
      <c r="G699" s="55">
        <v>4</v>
      </c>
      <c r="H699" s="55"/>
      <c r="I699" s="57"/>
      <c r="J699" s="90">
        <f t="shared" si="130"/>
        <v>0</v>
      </c>
      <c r="K699" s="77"/>
      <c r="L699" s="58">
        <v>72574</v>
      </c>
      <c r="N699" s="95"/>
      <c r="O699" s="95"/>
      <c r="P699" s="95"/>
      <c r="Q699" s="112">
        <f t="shared" si="133"/>
        <v>32658.3</v>
      </c>
      <c r="R699" s="112">
        <f t="shared" si="131"/>
        <v>12700.450000000003</v>
      </c>
      <c r="S699" s="112">
        <f t="shared" si="132"/>
        <v>14514.8</v>
      </c>
      <c r="T699" s="95"/>
      <c r="U699" s="95"/>
      <c r="V699" s="95"/>
      <c r="W699" s="95"/>
      <c r="X699" s="95"/>
      <c r="Y699" s="95"/>
      <c r="Z699" s="95"/>
      <c r="AA699" s="95"/>
      <c r="AB699" s="95"/>
      <c r="AC699" s="95"/>
      <c r="AD699" s="95"/>
      <c r="AE699" s="95"/>
      <c r="AF699" s="95"/>
      <c r="AG699" s="95"/>
      <c r="AH699" s="95"/>
      <c r="AI699" s="95"/>
      <c r="AJ699" s="95"/>
      <c r="AK699" s="95"/>
      <c r="AL699" s="95"/>
      <c r="AM699" s="95"/>
      <c r="AN699" s="95"/>
      <c r="AO699" s="95"/>
      <c r="AP699" s="95"/>
      <c r="AQ699" s="95"/>
      <c r="AR699" s="95"/>
      <c r="AS699" s="95"/>
      <c r="AT699" s="95"/>
      <c r="AU699" s="95"/>
      <c r="AV699" s="95"/>
      <c r="AW699" s="95"/>
      <c r="AX699" s="95"/>
      <c r="AY699" s="95"/>
      <c r="AZ699" s="95"/>
      <c r="BA699" s="95"/>
      <c r="BB699" s="95"/>
      <c r="BC699" s="95"/>
      <c r="BD699" s="95"/>
      <c r="BE699" s="95"/>
      <c r="BF699" s="95"/>
      <c r="BG699" s="95"/>
      <c r="BH699" s="95"/>
      <c r="BI699" s="95"/>
      <c r="BJ699" s="95"/>
      <c r="BK699" s="95"/>
      <c r="BL699" s="95"/>
      <c r="BM699" s="95"/>
      <c r="BN699" s="95"/>
      <c r="BO699" s="95"/>
    </row>
    <row r="700" spans="1:67" ht="25.5" hidden="1" x14ac:dyDescent="0.2">
      <c r="A700" s="52" t="s">
        <v>1729</v>
      </c>
      <c r="B700" s="52" t="s">
        <v>1730</v>
      </c>
      <c r="C700" s="53" t="s">
        <v>1731</v>
      </c>
      <c r="D700" s="55">
        <v>200</v>
      </c>
      <c r="E700" s="55">
        <v>10</v>
      </c>
      <c r="F700" s="57">
        <v>3.5</v>
      </c>
      <c r="G700" s="55">
        <v>4</v>
      </c>
      <c r="H700" s="55"/>
      <c r="I700" s="57"/>
      <c r="J700" s="90">
        <f t="shared" si="130"/>
        <v>0</v>
      </c>
      <c r="K700" s="77"/>
      <c r="L700" s="58">
        <v>67071</v>
      </c>
      <c r="N700" s="95"/>
      <c r="O700" s="95"/>
      <c r="P700" s="95"/>
      <c r="Q700" s="112">
        <f t="shared" si="133"/>
        <v>30181.95</v>
      </c>
      <c r="R700" s="112">
        <f t="shared" si="131"/>
        <v>11737.424999999999</v>
      </c>
      <c r="S700" s="112">
        <f t="shared" si="132"/>
        <v>13414.2</v>
      </c>
      <c r="T700" s="95"/>
      <c r="U700" s="95"/>
      <c r="V700" s="95"/>
      <c r="W700" s="95"/>
      <c r="X700" s="95"/>
      <c r="Y700" s="95"/>
      <c r="Z700" s="95"/>
      <c r="AA700" s="95"/>
      <c r="AB700" s="95"/>
      <c r="AC700" s="95"/>
      <c r="AD700" s="95"/>
      <c r="AE700" s="95"/>
      <c r="AF700" s="95"/>
      <c r="AG700" s="95"/>
      <c r="AH700" s="95"/>
      <c r="AI700" s="95"/>
      <c r="AJ700" s="95"/>
      <c r="AK700" s="95"/>
      <c r="AL700" s="95"/>
      <c r="AM700" s="95"/>
      <c r="AN700" s="95"/>
      <c r="AO700" s="95"/>
      <c r="AP700" s="95"/>
      <c r="AQ700" s="95"/>
      <c r="AR700" s="95"/>
      <c r="AS700" s="95"/>
      <c r="AT700" s="95"/>
      <c r="AU700" s="95"/>
      <c r="AV700" s="95"/>
      <c r="AW700" s="95"/>
      <c r="AX700" s="95"/>
      <c r="AY700" s="95"/>
      <c r="AZ700" s="95"/>
      <c r="BA700" s="95"/>
      <c r="BB700" s="95"/>
      <c r="BC700" s="95"/>
      <c r="BD700" s="95"/>
      <c r="BE700" s="95"/>
      <c r="BF700" s="95"/>
      <c r="BG700" s="95"/>
      <c r="BH700" s="95"/>
      <c r="BI700" s="95"/>
      <c r="BJ700" s="95"/>
      <c r="BK700" s="95"/>
      <c r="BL700" s="95"/>
      <c r="BM700" s="95"/>
      <c r="BN700" s="95"/>
      <c r="BO700" s="95"/>
    </row>
    <row r="701" spans="1:67" ht="25.5" hidden="1" x14ac:dyDescent="0.2">
      <c r="A701" s="52" t="s">
        <v>1732</v>
      </c>
      <c r="B701" s="52" t="s">
        <v>1733</v>
      </c>
      <c r="C701" s="53" t="s">
        <v>1734</v>
      </c>
      <c r="D701" s="55">
        <v>200</v>
      </c>
      <c r="E701" s="55">
        <v>10</v>
      </c>
      <c r="F701" s="57">
        <v>4.2</v>
      </c>
      <c r="G701" s="55">
        <v>4</v>
      </c>
      <c r="H701" s="55"/>
      <c r="I701" s="57"/>
      <c r="J701" s="90">
        <f t="shared" si="130"/>
        <v>0</v>
      </c>
      <c r="K701" s="77"/>
      <c r="L701" s="58">
        <v>10319</v>
      </c>
      <c r="N701" s="95"/>
      <c r="O701" s="95"/>
      <c r="P701" s="95"/>
      <c r="Q701" s="112">
        <f t="shared" si="133"/>
        <v>5159.5</v>
      </c>
      <c r="R701" s="112">
        <f t="shared" si="131"/>
        <v>2166.9899999999998</v>
      </c>
      <c r="S701" s="112">
        <f t="shared" si="132"/>
        <v>2063.8000000000002</v>
      </c>
      <c r="T701" s="95"/>
      <c r="U701" s="95"/>
      <c r="V701" s="95"/>
      <c r="W701" s="95"/>
      <c r="X701" s="95"/>
      <c r="Y701" s="95"/>
      <c r="Z701" s="95"/>
      <c r="AA701" s="95"/>
      <c r="AB701" s="95"/>
      <c r="AC701" s="95"/>
      <c r="AD701" s="95"/>
      <c r="AE701" s="95"/>
      <c r="AF701" s="95"/>
      <c r="AG701" s="95"/>
      <c r="AH701" s="95"/>
      <c r="AI701" s="95"/>
      <c r="AJ701" s="95"/>
      <c r="AK701" s="95"/>
      <c r="AL701" s="95"/>
      <c r="AM701" s="95"/>
      <c r="AN701" s="95"/>
      <c r="AO701" s="95"/>
      <c r="AP701" s="95"/>
      <c r="AQ701" s="95"/>
      <c r="AR701" s="95"/>
      <c r="AS701" s="95"/>
      <c r="AT701" s="95"/>
      <c r="AU701" s="95"/>
      <c r="AV701" s="95"/>
      <c r="AW701" s="95"/>
      <c r="AX701" s="95"/>
      <c r="AY701" s="95"/>
      <c r="AZ701" s="95"/>
      <c r="BA701" s="95"/>
      <c r="BB701" s="95"/>
      <c r="BC701" s="95"/>
      <c r="BD701" s="95"/>
      <c r="BE701" s="95"/>
      <c r="BF701" s="95"/>
      <c r="BG701" s="95"/>
      <c r="BH701" s="95"/>
      <c r="BI701" s="95"/>
      <c r="BJ701" s="95"/>
      <c r="BK701" s="95"/>
      <c r="BL701" s="95"/>
      <c r="BM701" s="95"/>
      <c r="BN701" s="95"/>
      <c r="BO701" s="95"/>
    </row>
    <row r="702" spans="1:67" ht="25.5" hidden="1" x14ac:dyDescent="0.2">
      <c r="A702" s="52" t="s">
        <v>1735</v>
      </c>
      <c r="B702" s="52" t="s">
        <v>1736</v>
      </c>
      <c r="C702" s="53" t="s">
        <v>1737</v>
      </c>
      <c r="D702" s="55">
        <v>200</v>
      </c>
      <c r="E702" s="55">
        <v>10</v>
      </c>
      <c r="F702" s="57">
        <v>3</v>
      </c>
      <c r="G702" s="55">
        <v>4</v>
      </c>
      <c r="H702" s="55"/>
      <c r="I702" s="57"/>
      <c r="J702" s="90">
        <f t="shared" si="130"/>
        <v>0</v>
      </c>
      <c r="K702" s="77"/>
      <c r="L702" s="58">
        <v>17886</v>
      </c>
      <c r="N702" s="95"/>
      <c r="O702" s="95"/>
      <c r="P702" s="95"/>
      <c r="Q702" s="112">
        <f t="shared" si="133"/>
        <v>8943</v>
      </c>
      <c r="R702" s="112">
        <f t="shared" si="131"/>
        <v>2682.9</v>
      </c>
      <c r="S702" s="112">
        <f t="shared" si="132"/>
        <v>3577.2</v>
      </c>
      <c r="T702" s="95"/>
      <c r="U702" s="95"/>
      <c r="V702" s="95"/>
      <c r="W702" s="95"/>
      <c r="X702" s="95"/>
      <c r="Y702" s="95"/>
      <c r="Z702" s="95"/>
      <c r="AA702" s="95"/>
      <c r="AB702" s="95"/>
      <c r="AC702" s="95"/>
      <c r="AD702" s="95"/>
      <c r="AE702" s="95"/>
      <c r="AF702" s="95"/>
      <c r="AG702" s="95"/>
      <c r="AH702" s="95"/>
      <c r="AI702" s="95"/>
      <c r="AJ702" s="95"/>
      <c r="AK702" s="95"/>
      <c r="AL702" s="95"/>
      <c r="AM702" s="95"/>
      <c r="AN702" s="95"/>
      <c r="AO702" s="95"/>
      <c r="AP702" s="95"/>
      <c r="AQ702" s="95"/>
      <c r="AR702" s="95"/>
      <c r="AS702" s="95"/>
      <c r="AT702" s="95"/>
      <c r="AU702" s="95"/>
      <c r="AV702" s="95"/>
      <c r="AW702" s="95"/>
      <c r="AX702" s="95"/>
      <c r="AY702" s="95"/>
      <c r="AZ702" s="95"/>
      <c r="BA702" s="95"/>
      <c r="BB702" s="95"/>
      <c r="BC702" s="95"/>
      <c r="BD702" s="95"/>
      <c r="BE702" s="95"/>
      <c r="BF702" s="95"/>
      <c r="BG702" s="95"/>
      <c r="BH702" s="95"/>
      <c r="BI702" s="95"/>
      <c r="BJ702" s="95"/>
      <c r="BK702" s="95"/>
      <c r="BL702" s="95"/>
      <c r="BM702" s="95"/>
      <c r="BN702" s="95"/>
      <c r="BO702" s="95"/>
    </row>
    <row r="703" spans="1:67" ht="25.5" hidden="1" x14ac:dyDescent="0.2">
      <c r="A703" s="52" t="s">
        <v>1738</v>
      </c>
      <c r="B703" s="52" t="s">
        <v>1739</v>
      </c>
      <c r="C703" s="53" t="s">
        <v>1740</v>
      </c>
      <c r="D703" s="55">
        <v>200</v>
      </c>
      <c r="E703" s="55">
        <v>10</v>
      </c>
      <c r="F703" s="57">
        <v>2.2000000000000002</v>
      </c>
      <c r="G703" s="55">
        <v>4</v>
      </c>
      <c r="H703" s="55"/>
      <c r="I703" s="57"/>
      <c r="J703" s="90">
        <f t="shared" si="130"/>
        <v>0</v>
      </c>
      <c r="K703" s="77"/>
      <c r="L703" s="58">
        <v>264728</v>
      </c>
      <c r="N703" s="95"/>
      <c r="O703" s="95"/>
      <c r="P703" s="95"/>
      <c r="Q703" s="112">
        <f t="shared" si="133"/>
        <v>119127.6</v>
      </c>
      <c r="R703" s="112">
        <f t="shared" si="131"/>
        <v>29120.080000000005</v>
      </c>
      <c r="S703" s="112">
        <f t="shared" si="132"/>
        <v>52945.599999999999</v>
      </c>
      <c r="T703" s="95"/>
      <c r="U703" s="95"/>
      <c r="V703" s="95"/>
      <c r="W703" s="95"/>
      <c r="X703" s="95"/>
      <c r="Y703" s="95"/>
      <c r="Z703" s="95"/>
      <c r="AA703" s="95"/>
      <c r="AB703" s="95"/>
      <c r="AC703" s="95"/>
      <c r="AD703" s="95"/>
      <c r="AE703" s="95"/>
      <c r="AF703" s="95"/>
      <c r="AG703" s="95"/>
      <c r="AH703" s="95"/>
      <c r="AI703" s="95"/>
      <c r="AJ703" s="95"/>
      <c r="AK703" s="95"/>
      <c r="AL703" s="95"/>
      <c r="AM703" s="95"/>
      <c r="AN703" s="95"/>
      <c r="AO703" s="95"/>
      <c r="AP703" s="95"/>
      <c r="AQ703" s="95"/>
      <c r="AR703" s="95"/>
      <c r="AS703" s="95"/>
      <c r="AT703" s="95"/>
      <c r="AU703" s="95"/>
      <c r="AV703" s="95"/>
      <c r="AW703" s="95"/>
      <c r="AX703" s="95"/>
      <c r="AY703" s="95"/>
      <c r="AZ703" s="95"/>
      <c r="BA703" s="95"/>
      <c r="BB703" s="95"/>
      <c r="BC703" s="95"/>
      <c r="BD703" s="95"/>
      <c r="BE703" s="95"/>
      <c r="BF703" s="95"/>
      <c r="BG703" s="95"/>
      <c r="BH703" s="95"/>
      <c r="BI703" s="95"/>
      <c r="BJ703" s="95"/>
      <c r="BK703" s="95"/>
      <c r="BL703" s="95"/>
      <c r="BM703" s="95"/>
      <c r="BN703" s="95"/>
      <c r="BO703" s="95"/>
    </row>
    <row r="704" spans="1:67" ht="25.5" hidden="1" x14ac:dyDescent="0.2">
      <c r="A704" s="52" t="s">
        <v>1741</v>
      </c>
      <c r="B704" s="52" t="s">
        <v>1742</v>
      </c>
      <c r="C704" s="53" t="s">
        <v>1743</v>
      </c>
      <c r="D704" s="55">
        <v>200</v>
      </c>
      <c r="E704" s="55">
        <v>10</v>
      </c>
      <c r="F704" s="57">
        <v>2.5</v>
      </c>
      <c r="G704" s="55">
        <v>4</v>
      </c>
      <c r="H704" s="55"/>
      <c r="I704" s="57"/>
      <c r="J704" s="90">
        <f t="shared" si="130"/>
        <v>0</v>
      </c>
      <c r="K704" s="77"/>
      <c r="L704" s="58">
        <v>78994</v>
      </c>
      <c r="N704" s="95"/>
      <c r="O704" s="95"/>
      <c r="P704" s="95"/>
      <c r="Q704" s="112">
        <f t="shared" si="133"/>
        <v>35547.300000000003</v>
      </c>
      <c r="R704" s="112">
        <f t="shared" si="131"/>
        <v>9874.25</v>
      </c>
      <c r="S704" s="112">
        <f t="shared" si="132"/>
        <v>15798.8</v>
      </c>
      <c r="T704" s="95"/>
      <c r="U704" s="95"/>
      <c r="V704" s="95"/>
      <c r="W704" s="95"/>
      <c r="X704" s="95"/>
      <c r="Y704" s="95"/>
      <c r="Z704" s="95"/>
      <c r="AA704" s="95"/>
      <c r="AB704" s="95"/>
      <c r="AC704" s="95"/>
      <c r="AD704" s="95"/>
      <c r="AE704" s="95"/>
      <c r="AF704" s="95"/>
      <c r="AG704" s="95"/>
      <c r="AH704" s="95"/>
      <c r="AI704" s="95"/>
      <c r="AJ704" s="95"/>
      <c r="AK704" s="95"/>
      <c r="AL704" s="95"/>
      <c r="AM704" s="95"/>
      <c r="AN704" s="95"/>
      <c r="AO704" s="95"/>
      <c r="AP704" s="95"/>
      <c r="AQ704" s="95"/>
      <c r="AR704" s="95"/>
      <c r="AS704" s="95"/>
      <c r="AT704" s="95"/>
      <c r="AU704" s="95"/>
      <c r="AV704" s="95"/>
      <c r="AW704" s="95"/>
      <c r="AX704" s="95"/>
      <c r="AY704" s="95"/>
      <c r="AZ704" s="95"/>
      <c r="BA704" s="95"/>
      <c r="BB704" s="95"/>
      <c r="BC704" s="95"/>
      <c r="BD704" s="95"/>
      <c r="BE704" s="95"/>
      <c r="BF704" s="95"/>
      <c r="BG704" s="95"/>
      <c r="BH704" s="95"/>
      <c r="BI704" s="95"/>
      <c r="BJ704" s="95"/>
      <c r="BK704" s="95"/>
      <c r="BL704" s="95"/>
      <c r="BM704" s="95"/>
      <c r="BN704" s="95"/>
      <c r="BO704" s="95"/>
    </row>
    <row r="705" spans="1:67" ht="25.5" hidden="1" x14ac:dyDescent="0.2">
      <c r="A705" s="52" t="s">
        <v>1744</v>
      </c>
      <c r="B705" s="52" t="s">
        <v>1745</v>
      </c>
      <c r="C705" s="53" t="s">
        <v>1746</v>
      </c>
      <c r="D705" s="55">
        <v>200</v>
      </c>
      <c r="E705" s="55">
        <v>10</v>
      </c>
      <c r="F705" s="57">
        <v>3.5</v>
      </c>
      <c r="G705" s="55">
        <v>4</v>
      </c>
      <c r="H705" s="55"/>
      <c r="I705" s="57"/>
      <c r="J705" s="90">
        <f t="shared" si="130"/>
        <v>0</v>
      </c>
      <c r="K705" s="77"/>
      <c r="L705" s="58">
        <v>8369</v>
      </c>
      <c r="N705" s="95"/>
      <c r="O705" s="95"/>
      <c r="P705" s="95"/>
      <c r="Q705" s="112">
        <f t="shared" si="133"/>
        <v>4184.5</v>
      </c>
      <c r="R705" s="112">
        <f t="shared" si="131"/>
        <v>1464.575</v>
      </c>
      <c r="S705" s="112">
        <f t="shared" si="132"/>
        <v>1673.8</v>
      </c>
      <c r="T705" s="95"/>
      <c r="U705" s="95"/>
      <c r="V705" s="95"/>
      <c r="W705" s="95"/>
      <c r="X705" s="95"/>
      <c r="Y705" s="95"/>
      <c r="Z705" s="95"/>
      <c r="AA705" s="95"/>
      <c r="AB705" s="95"/>
      <c r="AC705" s="95"/>
      <c r="AD705" s="95"/>
      <c r="AE705" s="95"/>
      <c r="AF705" s="95"/>
      <c r="AG705" s="95"/>
      <c r="AH705" s="95"/>
      <c r="AI705" s="95"/>
      <c r="AJ705" s="95"/>
      <c r="AK705" s="95"/>
      <c r="AL705" s="95"/>
      <c r="AM705" s="95"/>
      <c r="AN705" s="95"/>
      <c r="AO705" s="95"/>
      <c r="AP705" s="95"/>
      <c r="AQ705" s="95"/>
      <c r="AR705" s="95"/>
      <c r="AS705" s="95"/>
      <c r="AT705" s="95"/>
      <c r="AU705" s="95"/>
      <c r="AV705" s="95"/>
      <c r="AW705" s="95"/>
      <c r="AX705" s="95"/>
      <c r="AY705" s="95"/>
      <c r="AZ705" s="95"/>
      <c r="BA705" s="95"/>
      <c r="BB705" s="95"/>
      <c r="BC705" s="95"/>
      <c r="BD705" s="95"/>
      <c r="BE705" s="95"/>
      <c r="BF705" s="95"/>
      <c r="BG705" s="95"/>
      <c r="BH705" s="95"/>
      <c r="BI705" s="95"/>
      <c r="BJ705" s="95"/>
      <c r="BK705" s="95"/>
      <c r="BL705" s="95"/>
      <c r="BM705" s="95"/>
      <c r="BN705" s="95"/>
      <c r="BO705" s="95"/>
    </row>
    <row r="706" spans="1:67" ht="25.5" hidden="1" x14ac:dyDescent="0.2">
      <c r="A706" s="52" t="s">
        <v>1747</v>
      </c>
      <c r="B706" s="52" t="s">
        <v>1748</v>
      </c>
      <c r="C706" s="53" t="s">
        <v>1749</v>
      </c>
      <c r="D706" s="55">
        <v>200</v>
      </c>
      <c r="E706" s="55">
        <v>10</v>
      </c>
      <c r="F706" s="57">
        <v>3.5</v>
      </c>
      <c r="G706" s="55">
        <v>4</v>
      </c>
      <c r="H706" s="55"/>
      <c r="I706" s="57"/>
      <c r="J706" s="90">
        <f t="shared" si="130"/>
        <v>0</v>
      </c>
      <c r="K706" s="77"/>
      <c r="L706" s="58">
        <v>7796</v>
      </c>
      <c r="N706" s="95"/>
      <c r="O706" s="95"/>
      <c r="P706" s="95"/>
      <c r="Q706" s="112">
        <f t="shared" si="133"/>
        <v>3898</v>
      </c>
      <c r="R706" s="112">
        <f t="shared" si="131"/>
        <v>1364.3</v>
      </c>
      <c r="S706" s="112">
        <f t="shared" si="132"/>
        <v>1559.2</v>
      </c>
      <c r="T706" s="95"/>
      <c r="U706" s="95"/>
      <c r="V706" s="95"/>
      <c r="W706" s="95"/>
      <c r="X706" s="95"/>
      <c r="Y706" s="95"/>
      <c r="Z706" s="95"/>
      <c r="AA706" s="95"/>
      <c r="AB706" s="95"/>
      <c r="AC706" s="95"/>
      <c r="AD706" s="95"/>
      <c r="AE706" s="95"/>
      <c r="AF706" s="95"/>
      <c r="AG706" s="95"/>
      <c r="AH706" s="95"/>
      <c r="AI706" s="95"/>
      <c r="AJ706" s="95"/>
      <c r="AK706" s="95"/>
      <c r="AL706" s="95"/>
      <c r="AM706" s="95"/>
      <c r="AN706" s="95"/>
      <c r="AO706" s="95"/>
      <c r="AP706" s="95"/>
      <c r="AQ706" s="95"/>
      <c r="AR706" s="95"/>
      <c r="AS706" s="95"/>
      <c r="AT706" s="95"/>
      <c r="AU706" s="95"/>
      <c r="AV706" s="95"/>
      <c r="AW706" s="95"/>
      <c r="AX706" s="95"/>
      <c r="AY706" s="95"/>
      <c r="AZ706" s="95"/>
      <c r="BA706" s="95"/>
      <c r="BB706" s="95"/>
      <c r="BC706" s="95"/>
      <c r="BD706" s="95"/>
      <c r="BE706" s="95"/>
      <c r="BF706" s="95"/>
      <c r="BG706" s="95"/>
      <c r="BH706" s="95"/>
      <c r="BI706" s="95"/>
      <c r="BJ706" s="95"/>
      <c r="BK706" s="95"/>
      <c r="BL706" s="95"/>
      <c r="BM706" s="95"/>
      <c r="BN706" s="95"/>
      <c r="BO706" s="95"/>
    </row>
    <row r="707" spans="1:67" ht="25.5" hidden="1" x14ac:dyDescent="0.2">
      <c r="A707" s="52" t="s">
        <v>1750</v>
      </c>
      <c r="B707" s="52" t="s">
        <v>1751</v>
      </c>
      <c r="C707" s="53" t="s">
        <v>1752</v>
      </c>
      <c r="D707" s="55">
        <v>200</v>
      </c>
      <c r="E707" s="55">
        <v>10</v>
      </c>
      <c r="F707" s="57">
        <v>3.5</v>
      </c>
      <c r="G707" s="55">
        <v>4</v>
      </c>
      <c r="H707" s="55"/>
      <c r="I707" s="57"/>
      <c r="J707" s="90">
        <f t="shared" si="130"/>
        <v>0</v>
      </c>
      <c r="K707" s="77"/>
      <c r="L707" s="58">
        <v>21440</v>
      </c>
      <c r="N707" s="95"/>
      <c r="O707" s="95"/>
      <c r="P707" s="95"/>
      <c r="Q707" s="112">
        <f t="shared" si="133"/>
        <v>10720</v>
      </c>
      <c r="R707" s="112">
        <f t="shared" si="131"/>
        <v>3752.0000000000005</v>
      </c>
      <c r="S707" s="112">
        <f t="shared" si="132"/>
        <v>4288</v>
      </c>
      <c r="T707" s="95"/>
      <c r="U707" s="95"/>
      <c r="V707" s="95"/>
      <c r="W707" s="95"/>
      <c r="X707" s="95"/>
      <c r="Y707" s="95"/>
      <c r="Z707" s="95"/>
      <c r="AA707" s="95"/>
      <c r="AB707" s="95"/>
      <c r="AC707" s="95"/>
      <c r="AD707" s="95"/>
      <c r="AE707" s="95"/>
      <c r="AF707" s="95"/>
      <c r="AG707" s="95"/>
      <c r="AH707" s="95"/>
      <c r="AI707" s="95"/>
      <c r="AJ707" s="95"/>
      <c r="AK707" s="95"/>
      <c r="AL707" s="95"/>
      <c r="AM707" s="95"/>
      <c r="AN707" s="95"/>
      <c r="AO707" s="95"/>
      <c r="AP707" s="95"/>
      <c r="AQ707" s="95"/>
      <c r="AR707" s="95"/>
      <c r="AS707" s="95"/>
      <c r="AT707" s="95"/>
      <c r="AU707" s="95"/>
      <c r="AV707" s="95"/>
      <c r="AW707" s="95"/>
      <c r="AX707" s="95"/>
      <c r="AY707" s="95"/>
      <c r="AZ707" s="95"/>
      <c r="BA707" s="95"/>
      <c r="BB707" s="95"/>
      <c r="BC707" s="95"/>
      <c r="BD707" s="95"/>
      <c r="BE707" s="95"/>
      <c r="BF707" s="95"/>
      <c r="BG707" s="95"/>
      <c r="BH707" s="95"/>
      <c r="BI707" s="95"/>
      <c r="BJ707" s="95"/>
      <c r="BK707" s="95"/>
      <c r="BL707" s="95"/>
      <c r="BM707" s="95"/>
      <c r="BN707" s="95"/>
      <c r="BO707" s="95"/>
    </row>
    <row r="708" spans="1:67" ht="25.5" hidden="1" x14ac:dyDescent="0.2">
      <c r="A708" s="52" t="s">
        <v>1753</v>
      </c>
      <c r="B708" s="52" t="s">
        <v>1754</v>
      </c>
      <c r="C708" s="53" t="s">
        <v>1755</v>
      </c>
      <c r="D708" s="55">
        <v>200</v>
      </c>
      <c r="E708" s="55">
        <v>10</v>
      </c>
      <c r="F708" s="57">
        <v>3.5</v>
      </c>
      <c r="G708" s="55">
        <v>4</v>
      </c>
      <c r="H708" s="55"/>
      <c r="I708" s="57"/>
      <c r="J708" s="90">
        <f t="shared" si="130"/>
        <v>0</v>
      </c>
      <c r="K708" s="77"/>
      <c r="L708" s="58">
        <v>35656</v>
      </c>
      <c r="N708" s="95"/>
      <c r="O708" s="95"/>
      <c r="P708" s="95"/>
      <c r="Q708" s="112">
        <f t="shared" si="133"/>
        <v>16045.2</v>
      </c>
      <c r="R708" s="112">
        <f t="shared" si="131"/>
        <v>6239.8000000000011</v>
      </c>
      <c r="S708" s="112">
        <f t="shared" si="132"/>
        <v>7131.2</v>
      </c>
      <c r="T708" s="95"/>
      <c r="U708" s="95"/>
      <c r="V708" s="95"/>
      <c r="W708" s="95"/>
      <c r="X708" s="95"/>
      <c r="Y708" s="95"/>
      <c r="Z708" s="95"/>
      <c r="AA708" s="95"/>
      <c r="AB708" s="95"/>
      <c r="AC708" s="95"/>
      <c r="AD708" s="95"/>
      <c r="AE708" s="95"/>
      <c r="AF708" s="95"/>
      <c r="AG708" s="95"/>
      <c r="AH708" s="95"/>
      <c r="AI708" s="95"/>
      <c r="AJ708" s="95"/>
      <c r="AK708" s="95"/>
      <c r="AL708" s="95"/>
      <c r="AM708" s="95"/>
      <c r="AN708" s="95"/>
      <c r="AO708" s="95"/>
      <c r="AP708" s="95"/>
      <c r="AQ708" s="95"/>
      <c r="AR708" s="95"/>
      <c r="AS708" s="95"/>
      <c r="AT708" s="95"/>
      <c r="AU708" s="95"/>
      <c r="AV708" s="95"/>
      <c r="AW708" s="95"/>
      <c r="AX708" s="95"/>
      <c r="AY708" s="95"/>
      <c r="AZ708" s="95"/>
      <c r="BA708" s="95"/>
      <c r="BB708" s="95"/>
      <c r="BC708" s="95"/>
      <c r="BD708" s="95"/>
      <c r="BE708" s="95"/>
      <c r="BF708" s="95"/>
      <c r="BG708" s="95"/>
      <c r="BH708" s="95"/>
      <c r="BI708" s="95"/>
      <c r="BJ708" s="95"/>
      <c r="BK708" s="95"/>
      <c r="BL708" s="95"/>
      <c r="BM708" s="95"/>
      <c r="BN708" s="95"/>
      <c r="BO708" s="95"/>
    </row>
    <row r="709" spans="1:67" ht="25.5" hidden="1" x14ac:dyDescent="0.2">
      <c r="A709" s="52" t="s">
        <v>1756</v>
      </c>
      <c r="B709" s="52" t="s">
        <v>1757</v>
      </c>
      <c r="C709" s="53" t="s">
        <v>1758</v>
      </c>
      <c r="D709" s="55">
        <v>200</v>
      </c>
      <c r="E709" s="55">
        <v>10</v>
      </c>
      <c r="F709" s="57">
        <v>3.5</v>
      </c>
      <c r="G709" s="55">
        <v>4</v>
      </c>
      <c r="H709" s="55"/>
      <c r="I709" s="57"/>
      <c r="J709" s="90">
        <f t="shared" si="130"/>
        <v>0</v>
      </c>
      <c r="K709" s="77"/>
      <c r="L709" s="58">
        <v>47695</v>
      </c>
      <c r="N709" s="95"/>
      <c r="O709" s="95"/>
      <c r="P709" s="95"/>
      <c r="Q709" s="112">
        <f t="shared" si="133"/>
        <v>21462.75</v>
      </c>
      <c r="R709" s="112">
        <f t="shared" si="131"/>
        <v>8346.6250000000018</v>
      </c>
      <c r="S709" s="112">
        <f t="shared" si="132"/>
        <v>9539</v>
      </c>
      <c r="T709" s="95"/>
      <c r="U709" s="95"/>
      <c r="V709" s="95"/>
      <c r="W709" s="95"/>
      <c r="X709" s="95"/>
      <c r="Y709" s="95"/>
      <c r="Z709" s="95"/>
      <c r="AA709" s="95"/>
      <c r="AB709" s="95"/>
      <c r="AC709" s="95"/>
      <c r="AD709" s="95"/>
      <c r="AE709" s="95"/>
      <c r="AF709" s="95"/>
      <c r="AG709" s="95"/>
      <c r="AH709" s="95"/>
      <c r="AI709" s="95"/>
      <c r="AJ709" s="95"/>
      <c r="AK709" s="95"/>
      <c r="AL709" s="95"/>
      <c r="AM709" s="95"/>
      <c r="AN709" s="95"/>
      <c r="AO709" s="95"/>
      <c r="AP709" s="95"/>
      <c r="AQ709" s="95"/>
      <c r="AR709" s="95"/>
      <c r="AS709" s="95"/>
      <c r="AT709" s="95"/>
      <c r="AU709" s="95"/>
      <c r="AV709" s="95"/>
      <c r="AW709" s="95"/>
      <c r="AX709" s="95"/>
      <c r="AY709" s="95"/>
      <c r="AZ709" s="95"/>
      <c r="BA709" s="95"/>
      <c r="BB709" s="95"/>
      <c r="BC709" s="95"/>
      <c r="BD709" s="95"/>
      <c r="BE709" s="95"/>
      <c r="BF709" s="95"/>
      <c r="BG709" s="95"/>
      <c r="BH709" s="95"/>
      <c r="BI709" s="95"/>
      <c r="BJ709" s="95"/>
      <c r="BK709" s="95"/>
      <c r="BL709" s="95"/>
      <c r="BM709" s="95"/>
      <c r="BN709" s="95"/>
      <c r="BO709" s="95"/>
    </row>
    <row r="710" spans="1:67" ht="25.5" hidden="1" x14ac:dyDescent="0.2">
      <c r="A710" s="52" t="s">
        <v>1759</v>
      </c>
      <c r="B710" s="52" t="s">
        <v>1760</v>
      </c>
      <c r="C710" s="53" t="s">
        <v>1761</v>
      </c>
      <c r="D710" s="55">
        <v>200</v>
      </c>
      <c r="E710" s="55">
        <v>10</v>
      </c>
      <c r="F710" s="57">
        <v>3.5</v>
      </c>
      <c r="G710" s="55">
        <v>4</v>
      </c>
      <c r="H710" s="55"/>
      <c r="I710" s="57"/>
      <c r="J710" s="90">
        <f t="shared" si="130"/>
        <v>0</v>
      </c>
      <c r="K710" s="77"/>
      <c r="L710" s="58">
        <v>62000</v>
      </c>
      <c r="N710" s="95"/>
      <c r="O710" s="95"/>
      <c r="P710" s="95"/>
      <c r="Q710" s="112">
        <f t="shared" si="133"/>
        <v>27900</v>
      </c>
      <c r="R710" s="112">
        <f t="shared" si="131"/>
        <v>10850</v>
      </c>
      <c r="S710" s="112">
        <f t="shared" si="132"/>
        <v>12400</v>
      </c>
      <c r="T710" s="95"/>
      <c r="U710" s="95"/>
      <c r="V710" s="95"/>
      <c r="W710" s="95"/>
      <c r="X710" s="95"/>
      <c r="Y710" s="95"/>
      <c r="Z710" s="95"/>
      <c r="AA710" s="95"/>
      <c r="AB710" s="95"/>
      <c r="AC710" s="95"/>
      <c r="AD710" s="95"/>
      <c r="AE710" s="95"/>
      <c r="AF710" s="95"/>
      <c r="AG710" s="95"/>
      <c r="AH710" s="95"/>
      <c r="AI710" s="95"/>
      <c r="AJ710" s="95"/>
      <c r="AK710" s="95"/>
      <c r="AL710" s="95"/>
      <c r="AM710" s="95"/>
      <c r="AN710" s="95"/>
      <c r="AO710" s="95"/>
      <c r="AP710" s="95"/>
      <c r="AQ710" s="95"/>
      <c r="AR710" s="95"/>
      <c r="AS710" s="95"/>
      <c r="AT710" s="95"/>
      <c r="AU710" s="95"/>
      <c r="AV710" s="95"/>
      <c r="AW710" s="95"/>
      <c r="AX710" s="95"/>
      <c r="AY710" s="95"/>
      <c r="AZ710" s="95"/>
      <c r="BA710" s="95"/>
      <c r="BB710" s="95"/>
      <c r="BC710" s="95"/>
      <c r="BD710" s="95"/>
      <c r="BE710" s="95"/>
      <c r="BF710" s="95"/>
      <c r="BG710" s="95"/>
      <c r="BH710" s="95"/>
      <c r="BI710" s="95"/>
      <c r="BJ710" s="95"/>
      <c r="BK710" s="95"/>
      <c r="BL710" s="95"/>
      <c r="BM710" s="95"/>
      <c r="BN710" s="95"/>
      <c r="BO710" s="95"/>
    </row>
    <row r="711" spans="1:67" ht="25.5" hidden="1" x14ac:dyDescent="0.2">
      <c r="A711" s="52" t="s">
        <v>1762</v>
      </c>
      <c r="B711" s="52" t="s">
        <v>1763</v>
      </c>
      <c r="C711" s="53" t="s">
        <v>1764</v>
      </c>
      <c r="D711" s="55">
        <v>200</v>
      </c>
      <c r="E711" s="55">
        <v>10</v>
      </c>
      <c r="F711" s="57">
        <v>3.5</v>
      </c>
      <c r="G711" s="55">
        <v>4</v>
      </c>
      <c r="H711" s="55"/>
      <c r="I711" s="57"/>
      <c r="J711" s="90">
        <f t="shared" si="130"/>
        <v>0</v>
      </c>
      <c r="K711" s="77"/>
      <c r="L711" s="58">
        <v>52166</v>
      </c>
      <c r="N711" s="95"/>
      <c r="O711" s="95"/>
      <c r="P711" s="95"/>
      <c r="Q711" s="112">
        <f t="shared" si="133"/>
        <v>23474.7</v>
      </c>
      <c r="R711" s="112">
        <f t="shared" si="131"/>
        <v>9129.0500000000011</v>
      </c>
      <c r="S711" s="112">
        <f t="shared" si="132"/>
        <v>10433.200000000001</v>
      </c>
      <c r="T711" s="95"/>
      <c r="U711" s="95"/>
      <c r="V711" s="95"/>
      <c r="W711" s="95"/>
      <c r="X711" s="95"/>
      <c r="Y711" s="95"/>
      <c r="Z711" s="95"/>
      <c r="AA711" s="95"/>
      <c r="AB711" s="95"/>
      <c r="AC711" s="95"/>
      <c r="AD711" s="95"/>
      <c r="AE711" s="95"/>
      <c r="AF711" s="95"/>
      <c r="AG711" s="95"/>
      <c r="AH711" s="95"/>
      <c r="AI711" s="95"/>
      <c r="AJ711" s="95"/>
      <c r="AK711" s="95"/>
      <c r="AL711" s="95"/>
      <c r="AM711" s="95"/>
      <c r="AN711" s="95"/>
      <c r="AO711" s="95"/>
      <c r="AP711" s="95"/>
      <c r="AQ711" s="95"/>
      <c r="AR711" s="95"/>
      <c r="AS711" s="95"/>
      <c r="AT711" s="95"/>
      <c r="AU711" s="95"/>
      <c r="AV711" s="95"/>
      <c r="AW711" s="95"/>
      <c r="AX711" s="95"/>
      <c r="AY711" s="95"/>
      <c r="AZ711" s="95"/>
      <c r="BA711" s="95"/>
      <c r="BB711" s="95"/>
      <c r="BC711" s="95"/>
      <c r="BD711" s="95"/>
      <c r="BE711" s="95"/>
      <c r="BF711" s="95"/>
      <c r="BG711" s="95"/>
      <c r="BH711" s="95"/>
      <c r="BI711" s="95"/>
      <c r="BJ711" s="95"/>
      <c r="BK711" s="95"/>
      <c r="BL711" s="95"/>
      <c r="BM711" s="95"/>
      <c r="BN711" s="95"/>
      <c r="BO711" s="95"/>
    </row>
    <row r="712" spans="1:67" ht="25.5" hidden="1" x14ac:dyDescent="0.2">
      <c r="A712" s="52" t="s">
        <v>1765</v>
      </c>
      <c r="B712" s="52" t="s">
        <v>1766</v>
      </c>
      <c r="C712" s="53" t="s">
        <v>1767</v>
      </c>
      <c r="D712" s="55">
        <v>200</v>
      </c>
      <c r="E712" s="55">
        <v>10</v>
      </c>
      <c r="F712" s="57">
        <v>3.5</v>
      </c>
      <c r="G712" s="55">
        <v>4</v>
      </c>
      <c r="H712" s="55"/>
      <c r="I712" s="57"/>
      <c r="J712" s="90">
        <f t="shared" si="130"/>
        <v>0</v>
      </c>
      <c r="K712" s="77"/>
      <c r="L712" s="58">
        <v>28892</v>
      </c>
      <c r="N712" s="95"/>
      <c r="O712" s="95"/>
      <c r="P712" s="95"/>
      <c r="Q712" s="112">
        <f t="shared" si="133"/>
        <v>14446</v>
      </c>
      <c r="R712" s="112">
        <f t="shared" si="131"/>
        <v>5056.1000000000004</v>
      </c>
      <c r="S712" s="112">
        <f t="shared" si="132"/>
        <v>5778.4</v>
      </c>
      <c r="T712" s="95"/>
      <c r="U712" s="95"/>
      <c r="V712" s="95"/>
      <c r="W712" s="95"/>
      <c r="X712" s="95"/>
      <c r="Y712" s="95"/>
      <c r="Z712" s="95"/>
      <c r="AA712" s="95"/>
      <c r="AB712" s="95"/>
      <c r="AC712" s="95"/>
      <c r="AD712" s="95"/>
      <c r="AE712" s="95"/>
      <c r="AF712" s="95"/>
      <c r="AG712" s="95"/>
      <c r="AH712" s="95"/>
      <c r="AI712" s="95"/>
      <c r="AJ712" s="95"/>
      <c r="AK712" s="95"/>
      <c r="AL712" s="95"/>
      <c r="AM712" s="95"/>
      <c r="AN712" s="95"/>
      <c r="AO712" s="95"/>
      <c r="AP712" s="95"/>
      <c r="AQ712" s="95"/>
      <c r="AR712" s="95"/>
      <c r="AS712" s="95"/>
      <c r="AT712" s="95"/>
      <c r="AU712" s="95"/>
      <c r="AV712" s="95"/>
      <c r="AW712" s="95"/>
      <c r="AX712" s="95"/>
      <c r="AY712" s="95"/>
      <c r="AZ712" s="95"/>
      <c r="BA712" s="95"/>
      <c r="BB712" s="95"/>
      <c r="BC712" s="95"/>
      <c r="BD712" s="95"/>
      <c r="BE712" s="95"/>
      <c r="BF712" s="95"/>
      <c r="BG712" s="95"/>
      <c r="BH712" s="95"/>
      <c r="BI712" s="95"/>
      <c r="BJ712" s="95"/>
      <c r="BK712" s="95"/>
      <c r="BL712" s="95"/>
      <c r="BM712" s="95"/>
      <c r="BN712" s="95"/>
      <c r="BO712" s="95"/>
    </row>
    <row r="713" spans="1:67" ht="25.5" hidden="1" x14ac:dyDescent="0.2">
      <c r="A713" s="52" t="s">
        <v>1768</v>
      </c>
      <c r="B713" s="52" t="s">
        <v>1769</v>
      </c>
      <c r="C713" s="53" t="s">
        <v>1770</v>
      </c>
      <c r="D713" s="55">
        <v>200</v>
      </c>
      <c r="E713" s="55">
        <v>10</v>
      </c>
      <c r="F713" s="57">
        <v>2.2000000000000002</v>
      </c>
      <c r="G713" s="55">
        <v>4</v>
      </c>
      <c r="H713" s="55"/>
      <c r="I713" s="57"/>
      <c r="J713" s="90">
        <f t="shared" si="130"/>
        <v>0</v>
      </c>
      <c r="K713" s="77"/>
      <c r="L713" s="58">
        <v>241340</v>
      </c>
      <c r="N713" s="95"/>
      <c r="O713" s="95"/>
      <c r="P713" s="95"/>
      <c r="Q713" s="112">
        <f t="shared" si="133"/>
        <v>108603</v>
      </c>
      <c r="R713" s="112">
        <f t="shared" si="131"/>
        <v>26547.400000000005</v>
      </c>
      <c r="S713" s="112">
        <f t="shared" si="132"/>
        <v>48268</v>
      </c>
      <c r="T713" s="95"/>
      <c r="U713" s="95"/>
      <c r="V713" s="95"/>
      <c r="W713" s="95"/>
      <c r="X713" s="95"/>
      <c r="Y713" s="95"/>
      <c r="Z713" s="95"/>
      <c r="AA713" s="95"/>
      <c r="AB713" s="95"/>
      <c r="AC713" s="95"/>
      <c r="AD713" s="95"/>
      <c r="AE713" s="95"/>
      <c r="AF713" s="95"/>
      <c r="AG713" s="95"/>
      <c r="AH713" s="95"/>
      <c r="AI713" s="95"/>
      <c r="AJ713" s="95"/>
      <c r="AK713" s="95"/>
      <c r="AL713" s="95"/>
      <c r="AM713" s="95"/>
      <c r="AN713" s="95"/>
      <c r="AO713" s="95"/>
      <c r="AP713" s="95"/>
      <c r="AQ713" s="95"/>
      <c r="AR713" s="95"/>
      <c r="AS713" s="95"/>
      <c r="AT713" s="95"/>
      <c r="AU713" s="95"/>
      <c r="AV713" s="95"/>
      <c r="AW713" s="95"/>
      <c r="AX713" s="95"/>
      <c r="AY713" s="95"/>
      <c r="AZ713" s="95"/>
      <c r="BA713" s="95"/>
      <c r="BB713" s="95"/>
      <c r="BC713" s="95"/>
      <c r="BD713" s="95"/>
      <c r="BE713" s="95"/>
      <c r="BF713" s="95"/>
      <c r="BG713" s="95"/>
      <c r="BH713" s="95"/>
      <c r="BI713" s="95"/>
      <c r="BJ713" s="95"/>
      <c r="BK713" s="95"/>
      <c r="BL713" s="95"/>
      <c r="BM713" s="95"/>
      <c r="BN713" s="95"/>
      <c r="BO713" s="95"/>
    </row>
    <row r="714" spans="1:67" ht="25.5" hidden="1" x14ac:dyDescent="0.2">
      <c r="A714" s="52" t="s">
        <v>1771</v>
      </c>
      <c r="B714" s="52" t="s">
        <v>1772</v>
      </c>
      <c r="C714" s="53" t="s">
        <v>1773</v>
      </c>
      <c r="D714" s="55">
        <v>200</v>
      </c>
      <c r="E714" s="55">
        <v>10</v>
      </c>
      <c r="F714" s="57">
        <v>3.5</v>
      </c>
      <c r="G714" s="55">
        <v>4</v>
      </c>
      <c r="H714" s="55"/>
      <c r="I714" s="57"/>
      <c r="J714" s="90">
        <f t="shared" si="130"/>
        <v>0</v>
      </c>
      <c r="K714" s="77"/>
      <c r="L714" s="58">
        <v>37261</v>
      </c>
      <c r="N714" s="95"/>
      <c r="O714" s="95"/>
      <c r="P714" s="95"/>
      <c r="Q714" s="112">
        <f t="shared" si="133"/>
        <v>16767.45</v>
      </c>
      <c r="R714" s="112">
        <f t="shared" si="131"/>
        <v>6520.6750000000011</v>
      </c>
      <c r="S714" s="112">
        <f t="shared" si="132"/>
        <v>7452.2</v>
      </c>
      <c r="T714" s="95"/>
      <c r="U714" s="95"/>
      <c r="V714" s="95"/>
      <c r="W714" s="95"/>
      <c r="X714" s="95"/>
      <c r="Y714" s="95"/>
      <c r="Z714" s="95"/>
      <c r="AA714" s="95"/>
      <c r="AB714" s="95"/>
      <c r="AC714" s="95"/>
      <c r="AD714" s="95"/>
      <c r="AE714" s="95"/>
      <c r="AF714" s="95"/>
      <c r="AG714" s="95"/>
      <c r="AH714" s="95"/>
      <c r="AI714" s="95"/>
      <c r="AJ714" s="95"/>
      <c r="AK714" s="95"/>
      <c r="AL714" s="95"/>
      <c r="AM714" s="95"/>
      <c r="AN714" s="95"/>
      <c r="AO714" s="95"/>
      <c r="AP714" s="95"/>
      <c r="AQ714" s="95"/>
      <c r="AR714" s="95"/>
      <c r="AS714" s="95"/>
      <c r="AT714" s="95"/>
      <c r="AU714" s="95"/>
      <c r="AV714" s="95"/>
      <c r="AW714" s="95"/>
      <c r="AX714" s="95"/>
      <c r="AY714" s="95"/>
      <c r="AZ714" s="95"/>
      <c r="BA714" s="95"/>
      <c r="BB714" s="95"/>
      <c r="BC714" s="95"/>
      <c r="BD714" s="95"/>
      <c r="BE714" s="95"/>
      <c r="BF714" s="95"/>
      <c r="BG714" s="95"/>
      <c r="BH714" s="95"/>
      <c r="BI714" s="95"/>
      <c r="BJ714" s="95"/>
      <c r="BK714" s="95"/>
      <c r="BL714" s="95"/>
      <c r="BM714" s="95"/>
      <c r="BN714" s="95"/>
      <c r="BO714" s="95"/>
    </row>
    <row r="715" spans="1:67" ht="25.5" hidden="1" x14ac:dyDescent="0.2">
      <c r="A715" s="52" t="s">
        <v>1774</v>
      </c>
      <c r="B715" s="52" t="s">
        <v>1775</v>
      </c>
      <c r="C715" s="53" t="s">
        <v>1776</v>
      </c>
      <c r="D715" s="55">
        <v>200</v>
      </c>
      <c r="E715" s="55">
        <v>10</v>
      </c>
      <c r="F715" s="57">
        <v>3.5</v>
      </c>
      <c r="G715" s="55">
        <v>4</v>
      </c>
      <c r="H715" s="55"/>
      <c r="I715" s="57"/>
      <c r="J715" s="90">
        <f t="shared" si="130"/>
        <v>0</v>
      </c>
      <c r="K715" s="77"/>
      <c r="L715" s="58">
        <v>6306</v>
      </c>
      <c r="N715" s="95"/>
      <c r="O715" s="95"/>
      <c r="P715" s="95"/>
      <c r="Q715" s="112">
        <f t="shared" si="133"/>
        <v>3153</v>
      </c>
      <c r="R715" s="112">
        <f t="shared" si="131"/>
        <v>1103.5500000000002</v>
      </c>
      <c r="S715" s="112">
        <f t="shared" si="132"/>
        <v>1261.2</v>
      </c>
      <c r="T715" s="95"/>
      <c r="U715" s="95"/>
      <c r="V715" s="95"/>
      <c r="W715" s="95"/>
      <c r="X715" s="95"/>
      <c r="Y715" s="95"/>
      <c r="Z715" s="95"/>
      <c r="AA715" s="95"/>
      <c r="AB715" s="95"/>
      <c r="AC715" s="95"/>
      <c r="AD715" s="95"/>
      <c r="AE715" s="95"/>
      <c r="AF715" s="95"/>
      <c r="AG715" s="95"/>
      <c r="AH715" s="95"/>
      <c r="AI715" s="95"/>
      <c r="AJ715" s="95"/>
      <c r="AK715" s="95"/>
      <c r="AL715" s="95"/>
      <c r="AM715" s="95"/>
      <c r="AN715" s="95"/>
      <c r="AO715" s="95"/>
      <c r="AP715" s="95"/>
      <c r="AQ715" s="95"/>
      <c r="AR715" s="95"/>
      <c r="AS715" s="95"/>
      <c r="AT715" s="95"/>
      <c r="AU715" s="95"/>
      <c r="AV715" s="95"/>
      <c r="AW715" s="95"/>
      <c r="AX715" s="95"/>
      <c r="AY715" s="95"/>
      <c r="AZ715" s="95"/>
      <c r="BA715" s="95"/>
      <c r="BB715" s="95"/>
      <c r="BC715" s="95"/>
      <c r="BD715" s="95"/>
      <c r="BE715" s="95"/>
      <c r="BF715" s="95"/>
      <c r="BG715" s="95"/>
      <c r="BH715" s="95"/>
      <c r="BI715" s="95"/>
      <c r="BJ715" s="95"/>
      <c r="BK715" s="95"/>
      <c r="BL715" s="95"/>
      <c r="BM715" s="95"/>
      <c r="BN715" s="95"/>
      <c r="BO715" s="95"/>
    </row>
    <row r="716" spans="1:67" ht="25.5" hidden="1" x14ac:dyDescent="0.2">
      <c r="A716" s="52" t="s">
        <v>1777</v>
      </c>
      <c r="B716" s="52" t="s">
        <v>1778</v>
      </c>
      <c r="C716" s="53" t="s">
        <v>1779</v>
      </c>
      <c r="D716" s="55">
        <v>200</v>
      </c>
      <c r="E716" s="55">
        <v>10</v>
      </c>
      <c r="F716" s="57">
        <v>2.5</v>
      </c>
      <c r="G716" s="55">
        <v>4</v>
      </c>
      <c r="H716" s="55"/>
      <c r="I716" s="57"/>
      <c r="J716" s="90">
        <f t="shared" ref="J716:J779" si="134">IF(SUMPRODUCT($N$6:$P$6,$N$7:$P$7,$N716:$P716),SUMPRODUCT($N$6:$P$6,$N$7:$P$7,$N716:$P716),0)</f>
        <v>0</v>
      </c>
      <c r="K716" s="77"/>
      <c r="L716" s="58">
        <v>86447</v>
      </c>
      <c r="N716" s="95"/>
      <c r="O716" s="95"/>
      <c r="P716" s="95"/>
      <c r="Q716" s="112">
        <f t="shared" si="133"/>
        <v>38901.15</v>
      </c>
      <c r="R716" s="112">
        <f t="shared" si="131"/>
        <v>10805.875</v>
      </c>
      <c r="S716" s="112">
        <f t="shared" si="132"/>
        <v>17289.400000000001</v>
      </c>
      <c r="T716" s="95"/>
      <c r="U716" s="95"/>
      <c r="V716" s="95"/>
      <c r="W716" s="95"/>
      <c r="X716" s="95"/>
      <c r="Y716" s="95"/>
      <c r="Z716" s="95"/>
      <c r="AA716" s="95"/>
      <c r="AB716" s="95"/>
      <c r="AC716" s="95"/>
      <c r="AD716" s="95"/>
      <c r="AE716" s="95"/>
      <c r="AF716" s="95"/>
      <c r="AG716" s="95"/>
      <c r="AH716" s="95"/>
      <c r="AI716" s="95"/>
      <c r="AJ716" s="95"/>
      <c r="AK716" s="95"/>
      <c r="AL716" s="95"/>
      <c r="AM716" s="95"/>
      <c r="AN716" s="95"/>
      <c r="AO716" s="95"/>
      <c r="AP716" s="95"/>
      <c r="AQ716" s="95"/>
      <c r="AR716" s="95"/>
      <c r="AS716" s="95"/>
      <c r="AT716" s="95"/>
      <c r="AU716" s="95"/>
      <c r="AV716" s="95"/>
      <c r="AW716" s="95"/>
      <c r="AX716" s="95"/>
      <c r="AY716" s="95"/>
      <c r="AZ716" s="95"/>
      <c r="BA716" s="95"/>
      <c r="BB716" s="95"/>
      <c r="BC716" s="95"/>
      <c r="BD716" s="95"/>
      <c r="BE716" s="95"/>
      <c r="BF716" s="95"/>
      <c r="BG716" s="95"/>
      <c r="BH716" s="95"/>
      <c r="BI716" s="95"/>
      <c r="BJ716" s="95"/>
      <c r="BK716" s="95"/>
      <c r="BL716" s="95"/>
      <c r="BM716" s="95"/>
      <c r="BN716" s="95"/>
      <c r="BO716" s="95"/>
    </row>
    <row r="717" spans="1:67" ht="25.5" hidden="1" x14ac:dyDescent="0.2">
      <c r="A717" s="52" t="s">
        <v>1780</v>
      </c>
      <c r="B717" s="52" t="s">
        <v>1781</v>
      </c>
      <c r="C717" s="53" t="s">
        <v>1782</v>
      </c>
      <c r="D717" s="55">
        <v>200</v>
      </c>
      <c r="E717" s="55">
        <v>10</v>
      </c>
      <c r="F717" s="57">
        <v>3.5</v>
      </c>
      <c r="G717" s="55">
        <v>4</v>
      </c>
      <c r="H717" s="55"/>
      <c r="I717" s="57"/>
      <c r="J717" s="90">
        <f t="shared" si="134"/>
        <v>0</v>
      </c>
      <c r="K717" s="77"/>
      <c r="L717" s="58">
        <v>9287</v>
      </c>
      <c r="N717" s="95"/>
      <c r="O717" s="95"/>
      <c r="P717" s="95"/>
      <c r="Q717" s="112">
        <f t="shared" si="133"/>
        <v>4643.5</v>
      </c>
      <c r="R717" s="112">
        <f t="shared" ref="R717:R780" si="135">IF($L717&gt;0,$L717*1000*$F717%/$D717,"")</f>
        <v>1625.2250000000004</v>
      </c>
      <c r="S717" s="112">
        <f t="shared" ref="S717:S780" si="136">IF($L717&gt;0,$L717*1000*$G717%/$D717,"")</f>
        <v>1857.4</v>
      </c>
      <c r="T717" s="95"/>
      <c r="U717" s="95"/>
      <c r="V717" s="95"/>
      <c r="W717" s="95"/>
      <c r="X717" s="95"/>
      <c r="Y717" s="95"/>
      <c r="Z717" s="95"/>
      <c r="AA717" s="95"/>
      <c r="AB717" s="95"/>
      <c r="AC717" s="95"/>
      <c r="AD717" s="95"/>
      <c r="AE717" s="95"/>
      <c r="AF717" s="95"/>
      <c r="AG717" s="95"/>
      <c r="AH717" s="95"/>
      <c r="AI717" s="95"/>
      <c r="AJ717" s="95"/>
      <c r="AK717" s="95"/>
      <c r="AL717" s="95"/>
      <c r="AM717" s="95"/>
      <c r="AN717" s="95"/>
      <c r="AO717" s="95"/>
      <c r="AP717" s="95"/>
      <c r="AQ717" s="95"/>
      <c r="AR717" s="95"/>
      <c r="AS717" s="95"/>
      <c r="AT717" s="95"/>
      <c r="AU717" s="95"/>
      <c r="AV717" s="95"/>
      <c r="AW717" s="95"/>
      <c r="AX717" s="95"/>
      <c r="AY717" s="95"/>
      <c r="AZ717" s="95"/>
      <c r="BA717" s="95"/>
      <c r="BB717" s="95"/>
      <c r="BC717" s="95"/>
      <c r="BD717" s="95"/>
      <c r="BE717" s="95"/>
      <c r="BF717" s="95"/>
      <c r="BG717" s="95"/>
      <c r="BH717" s="95"/>
      <c r="BI717" s="95"/>
      <c r="BJ717" s="95"/>
      <c r="BK717" s="95"/>
      <c r="BL717" s="95"/>
      <c r="BM717" s="95"/>
      <c r="BN717" s="95"/>
      <c r="BO717" s="95"/>
    </row>
    <row r="718" spans="1:67" ht="25.5" hidden="1" x14ac:dyDescent="0.2">
      <c r="A718" s="52" t="s">
        <v>1783</v>
      </c>
      <c r="B718" s="52" t="s">
        <v>1784</v>
      </c>
      <c r="C718" s="53" t="s">
        <v>1785</v>
      </c>
      <c r="D718" s="55">
        <v>200</v>
      </c>
      <c r="E718" s="55">
        <v>10</v>
      </c>
      <c r="F718" s="57">
        <v>3.5</v>
      </c>
      <c r="G718" s="55">
        <v>4</v>
      </c>
      <c r="H718" s="55"/>
      <c r="I718" s="57"/>
      <c r="J718" s="90">
        <f t="shared" si="134"/>
        <v>0</v>
      </c>
      <c r="K718" s="77"/>
      <c r="L718" s="58">
        <v>8369</v>
      </c>
      <c r="N718" s="95"/>
      <c r="O718" s="95"/>
      <c r="P718" s="95"/>
      <c r="Q718" s="112">
        <f t="shared" si="133"/>
        <v>4184.5</v>
      </c>
      <c r="R718" s="112">
        <f t="shared" si="135"/>
        <v>1464.575</v>
      </c>
      <c r="S718" s="112">
        <f t="shared" si="136"/>
        <v>1673.8</v>
      </c>
      <c r="T718" s="95"/>
      <c r="U718" s="95"/>
      <c r="V718" s="95"/>
      <c r="W718" s="95"/>
      <c r="X718" s="95"/>
      <c r="Y718" s="95"/>
      <c r="Z718" s="95"/>
      <c r="AA718" s="95"/>
      <c r="AB718" s="95"/>
      <c r="AC718" s="95"/>
      <c r="AD718" s="95"/>
      <c r="AE718" s="95"/>
      <c r="AF718" s="95"/>
      <c r="AG718" s="95"/>
      <c r="AH718" s="95"/>
      <c r="AI718" s="95"/>
      <c r="AJ718" s="95"/>
      <c r="AK718" s="95"/>
      <c r="AL718" s="95"/>
      <c r="AM718" s="95"/>
      <c r="AN718" s="95"/>
      <c r="AO718" s="95"/>
      <c r="AP718" s="95"/>
      <c r="AQ718" s="95"/>
      <c r="AR718" s="95"/>
      <c r="AS718" s="95"/>
      <c r="AT718" s="95"/>
      <c r="AU718" s="95"/>
      <c r="AV718" s="95"/>
      <c r="AW718" s="95"/>
      <c r="AX718" s="95"/>
      <c r="AY718" s="95"/>
      <c r="AZ718" s="95"/>
      <c r="BA718" s="95"/>
      <c r="BB718" s="95"/>
      <c r="BC718" s="95"/>
      <c r="BD718" s="95"/>
      <c r="BE718" s="95"/>
      <c r="BF718" s="95"/>
      <c r="BG718" s="95"/>
      <c r="BH718" s="95"/>
      <c r="BI718" s="95"/>
      <c r="BJ718" s="95"/>
      <c r="BK718" s="95"/>
      <c r="BL718" s="95"/>
      <c r="BM718" s="95"/>
      <c r="BN718" s="95"/>
      <c r="BO718" s="95"/>
    </row>
    <row r="719" spans="1:67" ht="25.5" hidden="1" x14ac:dyDescent="0.2">
      <c r="A719" s="52" t="s">
        <v>1786</v>
      </c>
      <c r="B719" s="52" t="s">
        <v>1787</v>
      </c>
      <c r="C719" s="53" t="s">
        <v>1788</v>
      </c>
      <c r="D719" s="55">
        <v>200</v>
      </c>
      <c r="E719" s="55">
        <v>10</v>
      </c>
      <c r="F719" s="57">
        <v>2.5</v>
      </c>
      <c r="G719" s="55">
        <v>4</v>
      </c>
      <c r="H719" s="55"/>
      <c r="I719" s="57"/>
      <c r="J719" s="90">
        <f t="shared" si="134"/>
        <v>0</v>
      </c>
      <c r="K719" s="77"/>
      <c r="L719" s="58">
        <v>107772</v>
      </c>
      <c r="N719" s="95"/>
      <c r="O719" s="95"/>
      <c r="P719" s="95"/>
      <c r="Q719" s="112">
        <f t="shared" si="133"/>
        <v>48497.4</v>
      </c>
      <c r="R719" s="112">
        <f t="shared" si="135"/>
        <v>13471.5</v>
      </c>
      <c r="S719" s="112">
        <f t="shared" si="136"/>
        <v>21554.400000000001</v>
      </c>
      <c r="T719" s="95"/>
      <c r="U719" s="95"/>
      <c r="V719" s="95"/>
      <c r="W719" s="95"/>
      <c r="X719" s="95"/>
      <c r="Y719" s="95"/>
      <c r="Z719" s="95"/>
      <c r="AA719" s="95"/>
      <c r="AB719" s="95"/>
      <c r="AC719" s="95"/>
      <c r="AD719" s="95"/>
      <c r="AE719" s="95"/>
      <c r="AF719" s="95"/>
      <c r="AG719" s="95"/>
      <c r="AH719" s="95"/>
      <c r="AI719" s="95"/>
      <c r="AJ719" s="95"/>
      <c r="AK719" s="95"/>
      <c r="AL719" s="95"/>
      <c r="AM719" s="95"/>
      <c r="AN719" s="95"/>
      <c r="AO719" s="95"/>
      <c r="AP719" s="95"/>
      <c r="AQ719" s="95"/>
      <c r="AR719" s="95"/>
      <c r="AS719" s="95"/>
      <c r="AT719" s="95"/>
      <c r="AU719" s="95"/>
      <c r="AV719" s="95"/>
      <c r="AW719" s="95"/>
      <c r="AX719" s="95"/>
      <c r="AY719" s="95"/>
      <c r="AZ719" s="95"/>
      <c r="BA719" s="95"/>
      <c r="BB719" s="95"/>
      <c r="BC719" s="95"/>
      <c r="BD719" s="95"/>
      <c r="BE719" s="95"/>
      <c r="BF719" s="95"/>
      <c r="BG719" s="95"/>
      <c r="BH719" s="95"/>
      <c r="BI719" s="95"/>
      <c r="BJ719" s="95"/>
      <c r="BK719" s="95"/>
      <c r="BL719" s="95"/>
      <c r="BM719" s="95"/>
      <c r="BN719" s="95"/>
      <c r="BO719" s="95"/>
    </row>
    <row r="720" spans="1:67" ht="25.5" hidden="1" x14ac:dyDescent="0.2">
      <c r="A720" s="52" t="s">
        <v>1789</v>
      </c>
      <c r="B720" s="52" t="s">
        <v>1790</v>
      </c>
      <c r="C720" s="53" t="s">
        <v>1791</v>
      </c>
      <c r="D720" s="55">
        <v>200</v>
      </c>
      <c r="E720" s="55">
        <v>10</v>
      </c>
      <c r="F720" s="57">
        <v>2.5</v>
      </c>
      <c r="G720" s="55">
        <v>4</v>
      </c>
      <c r="H720" s="55"/>
      <c r="I720" s="57"/>
      <c r="J720" s="90">
        <f t="shared" si="134"/>
        <v>0</v>
      </c>
      <c r="K720" s="77"/>
      <c r="L720" s="58">
        <v>92408</v>
      </c>
      <c r="N720" s="95"/>
      <c r="O720" s="95"/>
      <c r="P720" s="95"/>
      <c r="Q720" s="112">
        <f t="shared" si="133"/>
        <v>41583.599999999999</v>
      </c>
      <c r="R720" s="112">
        <f t="shared" si="135"/>
        <v>11551</v>
      </c>
      <c r="S720" s="112">
        <f t="shared" si="136"/>
        <v>18481.599999999999</v>
      </c>
      <c r="T720" s="95"/>
      <c r="U720" s="95"/>
      <c r="V720" s="95"/>
      <c r="W720" s="95"/>
      <c r="X720" s="95"/>
      <c r="Y720" s="95"/>
      <c r="Z720" s="95"/>
      <c r="AA720" s="95"/>
      <c r="AB720" s="95"/>
      <c r="AC720" s="95"/>
      <c r="AD720" s="95"/>
      <c r="AE720" s="95"/>
      <c r="AF720" s="95"/>
      <c r="AG720" s="95"/>
      <c r="AH720" s="95"/>
      <c r="AI720" s="95"/>
      <c r="AJ720" s="95"/>
      <c r="AK720" s="95"/>
      <c r="AL720" s="95"/>
      <c r="AM720" s="95"/>
      <c r="AN720" s="95"/>
      <c r="AO720" s="95"/>
      <c r="AP720" s="95"/>
      <c r="AQ720" s="95"/>
      <c r="AR720" s="95"/>
      <c r="AS720" s="95"/>
      <c r="AT720" s="95"/>
      <c r="AU720" s="95"/>
      <c r="AV720" s="95"/>
      <c r="AW720" s="95"/>
      <c r="AX720" s="95"/>
      <c r="AY720" s="95"/>
      <c r="AZ720" s="95"/>
      <c r="BA720" s="95"/>
      <c r="BB720" s="95"/>
      <c r="BC720" s="95"/>
      <c r="BD720" s="95"/>
      <c r="BE720" s="95"/>
      <c r="BF720" s="95"/>
      <c r="BG720" s="95"/>
      <c r="BH720" s="95"/>
      <c r="BI720" s="95"/>
      <c r="BJ720" s="95"/>
      <c r="BK720" s="95"/>
      <c r="BL720" s="95"/>
      <c r="BM720" s="95"/>
      <c r="BN720" s="95"/>
      <c r="BO720" s="95"/>
    </row>
    <row r="721" spans="1:67" ht="25.5" hidden="1" x14ac:dyDescent="0.2">
      <c r="A721" s="52" t="s">
        <v>1792</v>
      </c>
      <c r="B721" s="52" t="s">
        <v>1793</v>
      </c>
      <c r="C721" s="53" t="s">
        <v>1794</v>
      </c>
      <c r="D721" s="55">
        <v>200</v>
      </c>
      <c r="E721" s="55">
        <v>10</v>
      </c>
      <c r="F721" s="57">
        <v>3.5</v>
      </c>
      <c r="G721" s="55">
        <v>4</v>
      </c>
      <c r="H721" s="55"/>
      <c r="I721" s="57"/>
      <c r="J721" s="90">
        <f t="shared" si="134"/>
        <v>0</v>
      </c>
      <c r="K721" s="77"/>
      <c r="L721" s="58">
        <v>16280</v>
      </c>
      <c r="N721" s="95"/>
      <c r="O721" s="95"/>
      <c r="P721" s="95"/>
      <c r="Q721" s="112">
        <f t="shared" si="133"/>
        <v>8140</v>
      </c>
      <c r="R721" s="112">
        <f t="shared" si="135"/>
        <v>2849</v>
      </c>
      <c r="S721" s="112">
        <f t="shared" si="136"/>
        <v>3256</v>
      </c>
      <c r="T721" s="95"/>
      <c r="U721" s="95"/>
      <c r="V721" s="95"/>
      <c r="W721" s="95"/>
      <c r="X721" s="95"/>
      <c r="Y721" s="95"/>
      <c r="Z721" s="95"/>
      <c r="AA721" s="95"/>
      <c r="AB721" s="95"/>
      <c r="AC721" s="95"/>
      <c r="AD721" s="95"/>
      <c r="AE721" s="95"/>
      <c r="AF721" s="95"/>
      <c r="AG721" s="95"/>
      <c r="AH721" s="95"/>
      <c r="AI721" s="95"/>
      <c r="AJ721" s="95"/>
      <c r="AK721" s="95"/>
      <c r="AL721" s="95"/>
      <c r="AM721" s="95"/>
      <c r="AN721" s="95"/>
      <c r="AO721" s="95"/>
      <c r="AP721" s="95"/>
      <c r="AQ721" s="95"/>
      <c r="AR721" s="95"/>
      <c r="AS721" s="95"/>
      <c r="AT721" s="95"/>
      <c r="AU721" s="95"/>
      <c r="AV721" s="95"/>
      <c r="AW721" s="95"/>
      <c r="AX721" s="95"/>
      <c r="AY721" s="95"/>
      <c r="AZ721" s="95"/>
      <c r="BA721" s="95"/>
      <c r="BB721" s="95"/>
      <c r="BC721" s="95"/>
      <c r="BD721" s="95"/>
      <c r="BE721" s="95"/>
      <c r="BF721" s="95"/>
      <c r="BG721" s="95"/>
      <c r="BH721" s="95"/>
      <c r="BI721" s="95"/>
      <c r="BJ721" s="95"/>
      <c r="BK721" s="95"/>
      <c r="BL721" s="95"/>
      <c r="BM721" s="95"/>
      <c r="BN721" s="95"/>
      <c r="BO721" s="95"/>
    </row>
    <row r="722" spans="1:67" ht="25.5" hidden="1" x14ac:dyDescent="0.2">
      <c r="A722" s="52" t="s">
        <v>1795</v>
      </c>
      <c r="B722" s="52" t="s">
        <v>1796</v>
      </c>
      <c r="C722" s="53" t="s">
        <v>1797</v>
      </c>
      <c r="D722" s="55">
        <v>200</v>
      </c>
      <c r="E722" s="55">
        <v>10</v>
      </c>
      <c r="F722" s="57">
        <v>2.2000000000000002</v>
      </c>
      <c r="G722" s="55">
        <v>4</v>
      </c>
      <c r="H722" s="55"/>
      <c r="I722" s="57"/>
      <c r="J722" s="90">
        <f t="shared" si="134"/>
        <v>0</v>
      </c>
      <c r="K722" s="77"/>
      <c r="L722" s="58">
        <v>134027</v>
      </c>
      <c r="N722" s="95"/>
      <c r="O722" s="95"/>
      <c r="P722" s="95"/>
      <c r="Q722" s="112">
        <f t="shared" si="133"/>
        <v>60312.15</v>
      </c>
      <c r="R722" s="112">
        <f t="shared" si="135"/>
        <v>14742.970000000003</v>
      </c>
      <c r="S722" s="112">
        <f t="shared" si="136"/>
        <v>26805.4</v>
      </c>
      <c r="T722" s="95"/>
      <c r="U722" s="95"/>
      <c r="V722" s="95"/>
      <c r="W722" s="95"/>
      <c r="X722" s="95"/>
      <c r="Y722" s="95"/>
      <c r="Z722" s="95"/>
      <c r="AA722" s="95"/>
      <c r="AB722" s="95"/>
      <c r="AC722" s="95"/>
      <c r="AD722" s="95"/>
      <c r="AE722" s="95"/>
      <c r="AF722" s="95"/>
      <c r="AG722" s="95"/>
      <c r="AH722" s="95"/>
      <c r="AI722" s="95"/>
      <c r="AJ722" s="95"/>
      <c r="AK722" s="95"/>
      <c r="AL722" s="95"/>
      <c r="AM722" s="95"/>
      <c r="AN722" s="95"/>
      <c r="AO722" s="95"/>
      <c r="AP722" s="95"/>
      <c r="AQ722" s="95"/>
      <c r="AR722" s="95"/>
      <c r="AS722" s="95"/>
      <c r="AT722" s="95"/>
      <c r="AU722" s="95"/>
      <c r="AV722" s="95"/>
      <c r="AW722" s="95"/>
      <c r="AX722" s="95"/>
      <c r="AY722" s="95"/>
      <c r="AZ722" s="95"/>
      <c r="BA722" s="95"/>
      <c r="BB722" s="95"/>
      <c r="BC722" s="95"/>
      <c r="BD722" s="95"/>
      <c r="BE722" s="95"/>
      <c r="BF722" s="95"/>
      <c r="BG722" s="95"/>
      <c r="BH722" s="95"/>
      <c r="BI722" s="95"/>
      <c r="BJ722" s="95"/>
      <c r="BK722" s="95"/>
      <c r="BL722" s="95"/>
      <c r="BM722" s="95"/>
      <c r="BN722" s="95"/>
      <c r="BO722" s="95"/>
    </row>
    <row r="723" spans="1:67" ht="25.5" hidden="1" x14ac:dyDescent="0.2">
      <c r="A723" s="52" t="s">
        <v>1798</v>
      </c>
      <c r="B723" s="52" t="s">
        <v>1799</v>
      </c>
      <c r="C723" s="53" t="s">
        <v>1800</v>
      </c>
      <c r="D723" s="55">
        <v>200</v>
      </c>
      <c r="E723" s="55">
        <v>10</v>
      </c>
      <c r="F723" s="57">
        <v>2</v>
      </c>
      <c r="G723" s="55">
        <v>4</v>
      </c>
      <c r="H723" s="55"/>
      <c r="I723" s="57"/>
      <c r="J723" s="90">
        <f t="shared" si="134"/>
        <v>0</v>
      </c>
      <c r="K723" s="77"/>
      <c r="L723" s="58">
        <v>193874</v>
      </c>
      <c r="N723" s="95"/>
      <c r="O723" s="95"/>
      <c r="P723" s="95"/>
      <c r="Q723" s="112">
        <f t="shared" si="133"/>
        <v>87243.3</v>
      </c>
      <c r="R723" s="112">
        <f t="shared" si="135"/>
        <v>19387.400000000001</v>
      </c>
      <c r="S723" s="112">
        <f t="shared" si="136"/>
        <v>38774.800000000003</v>
      </c>
      <c r="T723" s="95"/>
      <c r="U723" s="95"/>
      <c r="V723" s="95"/>
      <c r="W723" s="95"/>
      <c r="X723" s="95"/>
      <c r="Y723" s="95"/>
      <c r="Z723" s="95"/>
      <c r="AA723" s="95"/>
      <c r="AB723" s="95"/>
      <c r="AC723" s="95"/>
      <c r="AD723" s="95"/>
      <c r="AE723" s="95"/>
      <c r="AF723" s="95"/>
      <c r="AG723" s="95"/>
      <c r="AH723" s="95"/>
      <c r="AI723" s="95"/>
      <c r="AJ723" s="95"/>
      <c r="AK723" s="95"/>
      <c r="AL723" s="95"/>
      <c r="AM723" s="95"/>
      <c r="AN723" s="95"/>
      <c r="AO723" s="95"/>
      <c r="AP723" s="95"/>
      <c r="AQ723" s="95"/>
      <c r="AR723" s="95"/>
      <c r="AS723" s="95"/>
      <c r="AT723" s="95"/>
      <c r="AU723" s="95"/>
      <c r="AV723" s="95"/>
      <c r="AW723" s="95"/>
      <c r="AX723" s="95"/>
      <c r="AY723" s="95"/>
      <c r="AZ723" s="95"/>
      <c r="BA723" s="95"/>
      <c r="BB723" s="95"/>
      <c r="BC723" s="95"/>
      <c r="BD723" s="95"/>
      <c r="BE723" s="95"/>
      <c r="BF723" s="95"/>
      <c r="BG723" s="95"/>
      <c r="BH723" s="95"/>
      <c r="BI723" s="95"/>
      <c r="BJ723" s="95"/>
      <c r="BK723" s="95"/>
      <c r="BL723" s="95"/>
      <c r="BM723" s="95"/>
      <c r="BN723" s="95"/>
      <c r="BO723" s="95"/>
    </row>
    <row r="724" spans="1:67" ht="25.5" hidden="1" x14ac:dyDescent="0.2">
      <c r="A724" s="52" t="s">
        <v>1801</v>
      </c>
      <c r="B724" s="52" t="s">
        <v>1802</v>
      </c>
      <c r="C724" s="53" t="s">
        <v>1803</v>
      </c>
      <c r="D724" s="55">
        <v>200</v>
      </c>
      <c r="E724" s="55">
        <v>10</v>
      </c>
      <c r="F724" s="57">
        <v>3.5</v>
      </c>
      <c r="G724" s="55">
        <v>4</v>
      </c>
      <c r="H724" s="55"/>
      <c r="I724" s="57"/>
      <c r="J724" s="90">
        <f t="shared" si="134"/>
        <v>0</v>
      </c>
      <c r="K724" s="77"/>
      <c r="L724" s="58">
        <v>12038</v>
      </c>
      <c r="N724" s="95"/>
      <c r="O724" s="95"/>
      <c r="P724" s="95"/>
      <c r="Q724" s="112">
        <f t="shared" si="133"/>
        <v>6019</v>
      </c>
      <c r="R724" s="112">
        <f t="shared" si="135"/>
        <v>2106.65</v>
      </c>
      <c r="S724" s="112">
        <f t="shared" si="136"/>
        <v>2407.6</v>
      </c>
      <c r="T724" s="95"/>
      <c r="U724" s="95"/>
      <c r="V724" s="95"/>
      <c r="W724" s="95"/>
      <c r="X724" s="95"/>
      <c r="Y724" s="95"/>
      <c r="Z724" s="95"/>
      <c r="AA724" s="95"/>
      <c r="AB724" s="95"/>
      <c r="AC724" s="95"/>
      <c r="AD724" s="95"/>
      <c r="AE724" s="95"/>
      <c r="AF724" s="95"/>
      <c r="AG724" s="95"/>
      <c r="AH724" s="95"/>
      <c r="AI724" s="95"/>
      <c r="AJ724" s="95"/>
      <c r="AK724" s="95"/>
      <c r="AL724" s="95"/>
      <c r="AM724" s="95"/>
      <c r="AN724" s="95"/>
      <c r="AO724" s="95"/>
      <c r="AP724" s="95"/>
      <c r="AQ724" s="95"/>
      <c r="AR724" s="95"/>
      <c r="AS724" s="95"/>
      <c r="AT724" s="95"/>
      <c r="AU724" s="95"/>
      <c r="AV724" s="95"/>
      <c r="AW724" s="95"/>
      <c r="AX724" s="95"/>
      <c r="AY724" s="95"/>
      <c r="AZ724" s="95"/>
      <c r="BA724" s="95"/>
      <c r="BB724" s="95"/>
      <c r="BC724" s="95"/>
      <c r="BD724" s="95"/>
      <c r="BE724" s="95"/>
      <c r="BF724" s="95"/>
      <c r="BG724" s="95"/>
      <c r="BH724" s="95"/>
      <c r="BI724" s="95"/>
      <c r="BJ724" s="95"/>
      <c r="BK724" s="95"/>
      <c r="BL724" s="95"/>
      <c r="BM724" s="95"/>
      <c r="BN724" s="95"/>
      <c r="BO724" s="95"/>
    </row>
    <row r="725" spans="1:67" ht="25.5" hidden="1" x14ac:dyDescent="0.2">
      <c r="A725" s="52" t="s">
        <v>1804</v>
      </c>
      <c r="B725" s="52" t="s">
        <v>1805</v>
      </c>
      <c r="C725" s="53" t="s">
        <v>1806</v>
      </c>
      <c r="D725" s="55">
        <v>200</v>
      </c>
      <c r="E725" s="55">
        <v>10</v>
      </c>
      <c r="F725" s="57">
        <v>2.5</v>
      </c>
      <c r="G725" s="55">
        <v>4</v>
      </c>
      <c r="H725" s="55"/>
      <c r="I725" s="57"/>
      <c r="J725" s="90">
        <f t="shared" si="134"/>
        <v>0</v>
      </c>
      <c r="K725" s="77"/>
      <c r="L725" s="58">
        <v>98370</v>
      </c>
      <c r="N725" s="95"/>
      <c r="O725" s="95"/>
      <c r="P725" s="95"/>
      <c r="Q725" s="112">
        <f t="shared" si="133"/>
        <v>44266.5</v>
      </c>
      <c r="R725" s="112">
        <f t="shared" si="135"/>
        <v>12296.25</v>
      </c>
      <c r="S725" s="112">
        <f t="shared" si="136"/>
        <v>19674</v>
      </c>
      <c r="T725" s="95"/>
      <c r="U725" s="95"/>
      <c r="V725" s="95"/>
      <c r="W725" s="95"/>
      <c r="X725" s="95"/>
      <c r="Y725" s="95"/>
      <c r="Z725" s="95"/>
      <c r="AA725" s="95"/>
      <c r="AB725" s="95"/>
      <c r="AC725" s="95"/>
      <c r="AD725" s="95"/>
      <c r="AE725" s="95"/>
      <c r="AF725" s="95"/>
      <c r="AG725" s="95"/>
      <c r="AH725" s="95"/>
      <c r="AI725" s="95"/>
      <c r="AJ725" s="95"/>
      <c r="AK725" s="95"/>
      <c r="AL725" s="95"/>
      <c r="AM725" s="95"/>
      <c r="AN725" s="95"/>
      <c r="AO725" s="95"/>
      <c r="AP725" s="95"/>
      <c r="AQ725" s="95"/>
      <c r="AR725" s="95"/>
      <c r="AS725" s="95"/>
      <c r="AT725" s="95"/>
      <c r="AU725" s="95"/>
      <c r="AV725" s="95"/>
      <c r="AW725" s="95"/>
      <c r="AX725" s="95"/>
      <c r="AY725" s="95"/>
      <c r="AZ725" s="95"/>
      <c r="BA725" s="95"/>
      <c r="BB725" s="95"/>
      <c r="BC725" s="95"/>
      <c r="BD725" s="95"/>
      <c r="BE725" s="95"/>
      <c r="BF725" s="95"/>
      <c r="BG725" s="95"/>
      <c r="BH725" s="95"/>
      <c r="BI725" s="95"/>
      <c r="BJ725" s="95"/>
      <c r="BK725" s="95"/>
      <c r="BL725" s="95"/>
      <c r="BM725" s="95"/>
      <c r="BN725" s="95"/>
      <c r="BO725" s="95"/>
    </row>
    <row r="726" spans="1:67" ht="25.5" hidden="1" x14ac:dyDescent="0.2">
      <c r="A726" s="52" t="s">
        <v>1807</v>
      </c>
      <c r="B726" s="52" t="s">
        <v>1808</v>
      </c>
      <c r="C726" s="53" t="s">
        <v>1809</v>
      </c>
      <c r="D726" s="55">
        <v>200</v>
      </c>
      <c r="E726" s="55">
        <v>10</v>
      </c>
      <c r="F726" s="57">
        <v>3.5</v>
      </c>
      <c r="G726" s="55">
        <v>4</v>
      </c>
      <c r="H726" s="55"/>
      <c r="I726" s="57"/>
      <c r="J726" s="90">
        <f t="shared" si="134"/>
        <v>0</v>
      </c>
      <c r="K726" s="77"/>
      <c r="L726" s="58">
        <v>16854</v>
      </c>
      <c r="N726" s="95"/>
      <c r="O726" s="95"/>
      <c r="P726" s="95"/>
      <c r="Q726" s="112">
        <f t="shared" si="133"/>
        <v>8427</v>
      </c>
      <c r="R726" s="112">
        <f t="shared" si="135"/>
        <v>2949.45</v>
      </c>
      <c r="S726" s="112">
        <f t="shared" si="136"/>
        <v>3370.8</v>
      </c>
      <c r="T726" s="95"/>
      <c r="U726" s="95"/>
      <c r="V726" s="95"/>
      <c r="W726" s="95"/>
      <c r="X726" s="95"/>
      <c r="Y726" s="95"/>
      <c r="Z726" s="95"/>
      <c r="AA726" s="95"/>
      <c r="AB726" s="95"/>
      <c r="AC726" s="95"/>
      <c r="AD726" s="95"/>
      <c r="AE726" s="95"/>
      <c r="AF726" s="95"/>
      <c r="AG726" s="95"/>
      <c r="AH726" s="95"/>
      <c r="AI726" s="95"/>
      <c r="AJ726" s="95"/>
      <c r="AK726" s="95"/>
      <c r="AL726" s="95"/>
      <c r="AM726" s="95"/>
      <c r="AN726" s="95"/>
      <c r="AO726" s="95"/>
      <c r="AP726" s="95"/>
      <c r="AQ726" s="95"/>
      <c r="AR726" s="95"/>
      <c r="AS726" s="95"/>
      <c r="AT726" s="95"/>
      <c r="AU726" s="95"/>
      <c r="AV726" s="95"/>
      <c r="AW726" s="95"/>
      <c r="AX726" s="95"/>
      <c r="AY726" s="95"/>
      <c r="AZ726" s="95"/>
      <c r="BA726" s="95"/>
      <c r="BB726" s="95"/>
      <c r="BC726" s="95"/>
      <c r="BD726" s="95"/>
      <c r="BE726" s="95"/>
      <c r="BF726" s="95"/>
      <c r="BG726" s="95"/>
      <c r="BH726" s="95"/>
      <c r="BI726" s="95"/>
      <c r="BJ726" s="95"/>
      <c r="BK726" s="95"/>
      <c r="BL726" s="95"/>
      <c r="BM726" s="95"/>
      <c r="BN726" s="95"/>
      <c r="BO726" s="95"/>
    </row>
    <row r="727" spans="1:67" ht="25.5" hidden="1" x14ac:dyDescent="0.2">
      <c r="A727" s="52" t="s">
        <v>1810</v>
      </c>
      <c r="B727" s="52" t="s">
        <v>1811</v>
      </c>
      <c r="C727" s="53" t="s">
        <v>1812</v>
      </c>
      <c r="D727" s="55">
        <v>200</v>
      </c>
      <c r="E727" s="55">
        <v>10</v>
      </c>
      <c r="F727" s="57">
        <v>2.5</v>
      </c>
      <c r="G727" s="55">
        <v>4</v>
      </c>
      <c r="H727" s="55"/>
      <c r="I727" s="57"/>
      <c r="J727" s="90">
        <f t="shared" si="134"/>
        <v>0</v>
      </c>
      <c r="K727" s="77"/>
      <c r="L727" s="58">
        <v>60765</v>
      </c>
      <c r="N727" s="95"/>
      <c r="O727" s="95"/>
      <c r="P727" s="95"/>
      <c r="Q727" s="112">
        <f t="shared" si="133"/>
        <v>27344.25</v>
      </c>
      <c r="R727" s="112">
        <f t="shared" si="135"/>
        <v>7595.625</v>
      </c>
      <c r="S727" s="112">
        <f t="shared" si="136"/>
        <v>12153</v>
      </c>
      <c r="T727" s="95"/>
      <c r="U727" s="95"/>
      <c r="V727" s="95"/>
      <c r="W727" s="95"/>
      <c r="X727" s="95"/>
      <c r="Y727" s="95"/>
      <c r="Z727" s="95"/>
      <c r="AA727" s="95"/>
      <c r="AB727" s="95"/>
      <c r="AC727" s="95"/>
      <c r="AD727" s="95"/>
      <c r="AE727" s="95"/>
      <c r="AF727" s="95"/>
      <c r="AG727" s="95"/>
      <c r="AH727" s="95"/>
      <c r="AI727" s="95"/>
      <c r="AJ727" s="95"/>
      <c r="AK727" s="95"/>
      <c r="AL727" s="95"/>
      <c r="AM727" s="95"/>
      <c r="AN727" s="95"/>
      <c r="AO727" s="95"/>
      <c r="AP727" s="95"/>
      <c r="AQ727" s="95"/>
      <c r="AR727" s="95"/>
      <c r="AS727" s="95"/>
      <c r="AT727" s="95"/>
      <c r="AU727" s="95"/>
      <c r="AV727" s="95"/>
      <c r="AW727" s="95"/>
      <c r="AX727" s="95"/>
      <c r="AY727" s="95"/>
      <c r="AZ727" s="95"/>
      <c r="BA727" s="95"/>
      <c r="BB727" s="95"/>
      <c r="BC727" s="95"/>
      <c r="BD727" s="95"/>
      <c r="BE727" s="95"/>
      <c r="BF727" s="95"/>
      <c r="BG727" s="95"/>
      <c r="BH727" s="95"/>
      <c r="BI727" s="95"/>
      <c r="BJ727" s="95"/>
      <c r="BK727" s="95"/>
      <c r="BL727" s="95"/>
      <c r="BM727" s="95"/>
      <c r="BN727" s="95"/>
      <c r="BO727" s="95"/>
    </row>
    <row r="728" spans="1:67" ht="25.5" hidden="1" x14ac:dyDescent="0.2">
      <c r="A728" s="52" t="s">
        <v>1813</v>
      </c>
      <c r="B728" s="52" t="s">
        <v>1814</v>
      </c>
      <c r="C728" s="53" t="s">
        <v>1815</v>
      </c>
      <c r="D728" s="55">
        <v>200</v>
      </c>
      <c r="E728" s="55">
        <v>10</v>
      </c>
      <c r="F728" s="57">
        <v>3</v>
      </c>
      <c r="G728" s="55">
        <v>4</v>
      </c>
      <c r="H728" s="55"/>
      <c r="I728" s="57"/>
      <c r="J728" s="90">
        <f t="shared" si="134"/>
        <v>0</v>
      </c>
      <c r="K728" s="77"/>
      <c r="L728" s="58">
        <v>31300</v>
      </c>
      <c r="N728" s="95"/>
      <c r="O728" s="95"/>
      <c r="P728" s="95"/>
      <c r="Q728" s="112">
        <f t="shared" ref="Q728:Q791" si="137">IF($L728&gt;0,$L728*1000*IF($L728&gt;30000,0.9,1)*$E728%/$D728,"")</f>
        <v>14085</v>
      </c>
      <c r="R728" s="112">
        <f t="shared" si="135"/>
        <v>4695</v>
      </c>
      <c r="S728" s="112">
        <f t="shared" si="136"/>
        <v>6260</v>
      </c>
      <c r="T728" s="95"/>
      <c r="U728" s="95"/>
      <c r="V728" s="95"/>
      <c r="W728" s="95"/>
      <c r="X728" s="95"/>
      <c r="Y728" s="95"/>
      <c r="Z728" s="95"/>
      <c r="AA728" s="95"/>
      <c r="AB728" s="95"/>
      <c r="AC728" s="95"/>
      <c r="AD728" s="95"/>
      <c r="AE728" s="95"/>
      <c r="AF728" s="95"/>
      <c r="AG728" s="95"/>
      <c r="AH728" s="95"/>
      <c r="AI728" s="95"/>
      <c r="AJ728" s="95"/>
      <c r="AK728" s="95"/>
      <c r="AL728" s="95"/>
      <c r="AM728" s="95"/>
      <c r="AN728" s="95"/>
      <c r="AO728" s="95"/>
      <c r="AP728" s="95"/>
      <c r="AQ728" s="95"/>
      <c r="AR728" s="95"/>
      <c r="AS728" s="95"/>
      <c r="AT728" s="95"/>
      <c r="AU728" s="95"/>
      <c r="AV728" s="95"/>
      <c r="AW728" s="95"/>
      <c r="AX728" s="95"/>
      <c r="AY728" s="95"/>
      <c r="AZ728" s="95"/>
      <c r="BA728" s="95"/>
      <c r="BB728" s="95"/>
      <c r="BC728" s="95"/>
      <c r="BD728" s="95"/>
      <c r="BE728" s="95"/>
      <c r="BF728" s="95"/>
      <c r="BG728" s="95"/>
      <c r="BH728" s="95"/>
      <c r="BI728" s="95"/>
      <c r="BJ728" s="95"/>
      <c r="BK728" s="95"/>
      <c r="BL728" s="95"/>
      <c r="BM728" s="95"/>
      <c r="BN728" s="95"/>
      <c r="BO728" s="95"/>
    </row>
    <row r="729" spans="1:67" ht="25.5" hidden="1" x14ac:dyDescent="0.2">
      <c r="A729" s="52" t="s">
        <v>1816</v>
      </c>
      <c r="B729" s="52" t="s">
        <v>1817</v>
      </c>
      <c r="C729" s="53" t="s">
        <v>1818</v>
      </c>
      <c r="D729" s="55">
        <v>200</v>
      </c>
      <c r="E729" s="55">
        <v>10</v>
      </c>
      <c r="F729" s="57">
        <v>3</v>
      </c>
      <c r="G729" s="55">
        <v>4</v>
      </c>
      <c r="H729" s="55"/>
      <c r="I729" s="57"/>
      <c r="J729" s="90">
        <f t="shared" si="134"/>
        <v>0</v>
      </c>
      <c r="K729" s="77"/>
      <c r="L729" s="58">
        <v>41733</v>
      </c>
      <c r="N729" s="95"/>
      <c r="O729" s="95"/>
      <c r="P729" s="95"/>
      <c r="Q729" s="112">
        <f t="shared" si="137"/>
        <v>18779.849999999999</v>
      </c>
      <c r="R729" s="112">
        <f t="shared" si="135"/>
        <v>6259.95</v>
      </c>
      <c r="S729" s="112">
        <f t="shared" si="136"/>
        <v>8346.6</v>
      </c>
      <c r="T729" s="95"/>
      <c r="U729" s="95"/>
      <c r="V729" s="95"/>
      <c r="W729" s="95"/>
      <c r="X729" s="95"/>
      <c r="Y729" s="95"/>
      <c r="Z729" s="95"/>
      <c r="AA729" s="95"/>
      <c r="AB729" s="95"/>
      <c r="AC729" s="95"/>
      <c r="AD729" s="95"/>
      <c r="AE729" s="95"/>
      <c r="AF729" s="95"/>
      <c r="AG729" s="95"/>
      <c r="AH729" s="95"/>
      <c r="AI729" s="95"/>
      <c r="AJ729" s="95"/>
      <c r="AK729" s="95"/>
      <c r="AL729" s="95"/>
      <c r="AM729" s="95"/>
      <c r="AN729" s="95"/>
      <c r="AO729" s="95"/>
      <c r="AP729" s="95"/>
      <c r="AQ729" s="95"/>
      <c r="AR729" s="95"/>
      <c r="AS729" s="95"/>
      <c r="AT729" s="95"/>
      <c r="AU729" s="95"/>
      <c r="AV729" s="95"/>
      <c r="AW729" s="95"/>
      <c r="AX729" s="95"/>
      <c r="AY729" s="95"/>
      <c r="AZ729" s="95"/>
      <c r="BA729" s="95"/>
      <c r="BB729" s="95"/>
      <c r="BC729" s="95"/>
      <c r="BD729" s="95"/>
      <c r="BE729" s="95"/>
      <c r="BF729" s="95"/>
      <c r="BG729" s="95"/>
      <c r="BH729" s="95"/>
      <c r="BI729" s="95"/>
      <c r="BJ729" s="95"/>
      <c r="BK729" s="95"/>
      <c r="BL729" s="95"/>
      <c r="BM729" s="95"/>
      <c r="BN729" s="95"/>
      <c r="BO729" s="95"/>
    </row>
    <row r="730" spans="1:67" ht="25.5" hidden="1" x14ac:dyDescent="0.2">
      <c r="A730" s="52" t="s">
        <v>1819</v>
      </c>
      <c r="B730" s="52" t="s">
        <v>1820</v>
      </c>
      <c r="C730" s="53" t="s">
        <v>1821</v>
      </c>
      <c r="D730" s="55">
        <v>200</v>
      </c>
      <c r="E730" s="55">
        <v>10</v>
      </c>
      <c r="F730" s="57">
        <v>2.5</v>
      </c>
      <c r="G730" s="55">
        <v>4</v>
      </c>
      <c r="H730" s="55"/>
      <c r="I730" s="57"/>
      <c r="J730" s="90">
        <f t="shared" si="134"/>
        <v>0</v>
      </c>
      <c r="K730" s="77"/>
      <c r="L730" s="58">
        <v>107313</v>
      </c>
      <c r="N730" s="95"/>
      <c r="O730" s="95"/>
      <c r="P730" s="95"/>
      <c r="Q730" s="112">
        <f t="shared" si="137"/>
        <v>48290.85</v>
      </c>
      <c r="R730" s="112">
        <f t="shared" si="135"/>
        <v>13414.125</v>
      </c>
      <c r="S730" s="112">
        <f t="shared" si="136"/>
        <v>21462.6</v>
      </c>
      <c r="T730" s="95"/>
      <c r="U730" s="95"/>
      <c r="V730" s="95"/>
      <c r="W730" s="95"/>
      <c r="X730" s="95"/>
      <c r="Y730" s="95"/>
      <c r="Z730" s="95"/>
      <c r="AA730" s="95"/>
      <c r="AB730" s="95"/>
      <c r="AC730" s="95"/>
      <c r="AD730" s="95"/>
      <c r="AE730" s="95"/>
      <c r="AF730" s="95"/>
      <c r="AG730" s="95"/>
      <c r="AH730" s="95"/>
      <c r="AI730" s="95"/>
      <c r="AJ730" s="95"/>
      <c r="AK730" s="95"/>
      <c r="AL730" s="95"/>
      <c r="AM730" s="95"/>
      <c r="AN730" s="95"/>
      <c r="AO730" s="95"/>
      <c r="AP730" s="95"/>
      <c r="AQ730" s="95"/>
      <c r="AR730" s="95"/>
      <c r="AS730" s="95"/>
      <c r="AT730" s="95"/>
      <c r="AU730" s="95"/>
      <c r="AV730" s="95"/>
      <c r="AW730" s="95"/>
      <c r="AX730" s="95"/>
      <c r="AY730" s="95"/>
      <c r="AZ730" s="95"/>
      <c r="BA730" s="95"/>
      <c r="BB730" s="95"/>
      <c r="BC730" s="95"/>
      <c r="BD730" s="95"/>
      <c r="BE730" s="95"/>
      <c r="BF730" s="95"/>
      <c r="BG730" s="95"/>
      <c r="BH730" s="95"/>
      <c r="BI730" s="95"/>
      <c r="BJ730" s="95"/>
      <c r="BK730" s="95"/>
      <c r="BL730" s="95"/>
      <c r="BM730" s="95"/>
      <c r="BN730" s="95"/>
      <c r="BO730" s="95"/>
    </row>
    <row r="731" spans="1:67" ht="25.5" hidden="1" x14ac:dyDescent="0.2">
      <c r="A731" s="52" t="s">
        <v>1822</v>
      </c>
      <c r="B731" s="52" t="s">
        <v>1823</v>
      </c>
      <c r="C731" s="53" t="s">
        <v>1824</v>
      </c>
      <c r="D731" s="55">
        <v>200</v>
      </c>
      <c r="E731" s="55">
        <v>10</v>
      </c>
      <c r="F731" s="57">
        <v>2.5</v>
      </c>
      <c r="G731" s="55">
        <v>4</v>
      </c>
      <c r="H731" s="55"/>
      <c r="I731" s="57"/>
      <c r="J731" s="90">
        <f t="shared" si="134"/>
        <v>0</v>
      </c>
      <c r="K731" s="77"/>
      <c r="L731" s="58">
        <v>62599</v>
      </c>
      <c r="N731" s="95"/>
      <c r="O731" s="95"/>
      <c r="P731" s="95"/>
      <c r="Q731" s="112">
        <f t="shared" si="137"/>
        <v>28169.55</v>
      </c>
      <c r="R731" s="112">
        <f t="shared" si="135"/>
        <v>7824.875</v>
      </c>
      <c r="S731" s="112">
        <f t="shared" si="136"/>
        <v>12519.8</v>
      </c>
      <c r="T731" s="95"/>
      <c r="U731" s="95"/>
      <c r="V731" s="95"/>
      <c r="W731" s="95"/>
      <c r="X731" s="95"/>
      <c r="Y731" s="95"/>
      <c r="Z731" s="95"/>
      <c r="AA731" s="95"/>
      <c r="AB731" s="95"/>
      <c r="AC731" s="95"/>
      <c r="AD731" s="95"/>
      <c r="AE731" s="95"/>
      <c r="AF731" s="95"/>
      <c r="AG731" s="95"/>
      <c r="AH731" s="95"/>
      <c r="AI731" s="95"/>
      <c r="AJ731" s="95"/>
      <c r="AK731" s="95"/>
      <c r="AL731" s="95"/>
      <c r="AM731" s="95"/>
      <c r="AN731" s="95"/>
      <c r="AO731" s="95"/>
      <c r="AP731" s="95"/>
      <c r="AQ731" s="95"/>
      <c r="AR731" s="95"/>
      <c r="AS731" s="95"/>
      <c r="AT731" s="95"/>
      <c r="AU731" s="95"/>
      <c r="AV731" s="95"/>
      <c r="AW731" s="95"/>
      <c r="AX731" s="95"/>
      <c r="AY731" s="95"/>
      <c r="AZ731" s="95"/>
      <c r="BA731" s="95"/>
      <c r="BB731" s="95"/>
      <c r="BC731" s="95"/>
      <c r="BD731" s="95"/>
      <c r="BE731" s="95"/>
      <c r="BF731" s="95"/>
      <c r="BG731" s="95"/>
      <c r="BH731" s="95"/>
      <c r="BI731" s="95"/>
      <c r="BJ731" s="95"/>
      <c r="BK731" s="95"/>
      <c r="BL731" s="95"/>
      <c r="BM731" s="95"/>
      <c r="BN731" s="95"/>
      <c r="BO731" s="95"/>
    </row>
    <row r="732" spans="1:67" ht="25.5" hidden="1" x14ac:dyDescent="0.2">
      <c r="A732" s="52" t="s">
        <v>1825</v>
      </c>
      <c r="B732" s="52" t="s">
        <v>1826</v>
      </c>
      <c r="C732" s="53" t="s">
        <v>1827</v>
      </c>
      <c r="D732" s="55">
        <v>200</v>
      </c>
      <c r="E732" s="55">
        <v>10</v>
      </c>
      <c r="F732" s="57">
        <v>3.5</v>
      </c>
      <c r="G732" s="55">
        <v>4</v>
      </c>
      <c r="H732" s="55"/>
      <c r="I732" s="57"/>
      <c r="J732" s="90">
        <f t="shared" si="134"/>
        <v>0</v>
      </c>
      <c r="K732" s="77"/>
      <c r="L732" s="58">
        <v>8828</v>
      </c>
      <c r="N732" s="95"/>
      <c r="O732" s="95"/>
      <c r="P732" s="95"/>
      <c r="Q732" s="112">
        <f t="shared" si="137"/>
        <v>4414</v>
      </c>
      <c r="R732" s="112">
        <f t="shared" si="135"/>
        <v>1544.9000000000003</v>
      </c>
      <c r="S732" s="112">
        <f t="shared" si="136"/>
        <v>1765.6</v>
      </c>
      <c r="T732" s="95"/>
      <c r="U732" s="95"/>
      <c r="V732" s="95"/>
      <c r="W732" s="95"/>
      <c r="X732" s="95"/>
      <c r="Y732" s="95"/>
      <c r="Z732" s="95"/>
      <c r="AA732" s="95"/>
      <c r="AB732" s="95"/>
      <c r="AC732" s="95"/>
      <c r="AD732" s="95"/>
      <c r="AE732" s="95"/>
      <c r="AF732" s="95"/>
      <c r="AG732" s="95"/>
      <c r="AH732" s="95"/>
      <c r="AI732" s="95"/>
      <c r="AJ732" s="95"/>
      <c r="AK732" s="95"/>
      <c r="AL732" s="95"/>
      <c r="AM732" s="95"/>
      <c r="AN732" s="95"/>
      <c r="AO732" s="95"/>
      <c r="AP732" s="95"/>
      <c r="AQ732" s="95"/>
      <c r="AR732" s="95"/>
      <c r="AS732" s="95"/>
      <c r="AT732" s="95"/>
      <c r="AU732" s="95"/>
      <c r="AV732" s="95"/>
      <c r="AW732" s="95"/>
      <c r="AX732" s="95"/>
      <c r="AY732" s="95"/>
      <c r="AZ732" s="95"/>
      <c r="BA732" s="95"/>
      <c r="BB732" s="95"/>
      <c r="BC732" s="95"/>
      <c r="BD732" s="95"/>
      <c r="BE732" s="95"/>
      <c r="BF732" s="95"/>
      <c r="BG732" s="95"/>
      <c r="BH732" s="95"/>
      <c r="BI732" s="95"/>
      <c r="BJ732" s="95"/>
      <c r="BK732" s="95"/>
      <c r="BL732" s="95"/>
      <c r="BM732" s="95"/>
      <c r="BN732" s="95"/>
      <c r="BO732" s="95"/>
    </row>
    <row r="733" spans="1:67" ht="25.5" hidden="1" x14ac:dyDescent="0.2">
      <c r="A733" s="52" t="s">
        <v>1828</v>
      </c>
      <c r="B733" s="52" t="s">
        <v>1829</v>
      </c>
      <c r="C733" s="53" t="s">
        <v>1830</v>
      </c>
      <c r="D733" s="55">
        <v>200</v>
      </c>
      <c r="E733" s="55">
        <v>10</v>
      </c>
      <c r="F733" s="57">
        <v>3.5</v>
      </c>
      <c r="G733" s="55">
        <v>4</v>
      </c>
      <c r="H733" s="55"/>
      <c r="I733" s="57"/>
      <c r="J733" s="90">
        <f t="shared" si="134"/>
        <v>0</v>
      </c>
      <c r="K733" s="77"/>
      <c r="L733" s="58">
        <v>14561</v>
      </c>
      <c r="N733" s="95"/>
      <c r="O733" s="95"/>
      <c r="P733" s="95"/>
      <c r="Q733" s="112">
        <f t="shared" si="137"/>
        <v>7280.5</v>
      </c>
      <c r="R733" s="112">
        <f t="shared" si="135"/>
        <v>2548.1750000000002</v>
      </c>
      <c r="S733" s="112">
        <f t="shared" si="136"/>
        <v>2912.2</v>
      </c>
      <c r="T733" s="95"/>
      <c r="U733" s="95"/>
      <c r="V733" s="95"/>
      <c r="W733" s="95"/>
      <c r="X733" s="95"/>
      <c r="Y733" s="95"/>
      <c r="Z733" s="95"/>
      <c r="AA733" s="95"/>
      <c r="AB733" s="95"/>
      <c r="AC733" s="95"/>
      <c r="AD733" s="95"/>
      <c r="AE733" s="95"/>
      <c r="AF733" s="95"/>
      <c r="AG733" s="95"/>
      <c r="AH733" s="95"/>
      <c r="AI733" s="95"/>
      <c r="AJ733" s="95"/>
      <c r="AK733" s="95"/>
      <c r="AL733" s="95"/>
      <c r="AM733" s="95"/>
      <c r="AN733" s="95"/>
      <c r="AO733" s="95"/>
      <c r="AP733" s="95"/>
      <c r="AQ733" s="95"/>
      <c r="AR733" s="95"/>
      <c r="AS733" s="95"/>
      <c r="AT733" s="95"/>
      <c r="AU733" s="95"/>
      <c r="AV733" s="95"/>
      <c r="AW733" s="95"/>
      <c r="AX733" s="95"/>
      <c r="AY733" s="95"/>
      <c r="AZ733" s="95"/>
      <c r="BA733" s="95"/>
      <c r="BB733" s="95"/>
      <c r="BC733" s="95"/>
      <c r="BD733" s="95"/>
      <c r="BE733" s="95"/>
      <c r="BF733" s="95"/>
      <c r="BG733" s="95"/>
      <c r="BH733" s="95"/>
      <c r="BI733" s="95"/>
      <c r="BJ733" s="95"/>
      <c r="BK733" s="95"/>
      <c r="BL733" s="95"/>
      <c r="BM733" s="95"/>
      <c r="BN733" s="95"/>
      <c r="BO733" s="95"/>
    </row>
    <row r="734" spans="1:67" ht="25.5" hidden="1" x14ac:dyDescent="0.2">
      <c r="A734" s="52" t="s">
        <v>1831</v>
      </c>
      <c r="B734" s="52" t="s">
        <v>1832</v>
      </c>
      <c r="C734" s="53" t="s">
        <v>1833</v>
      </c>
      <c r="D734" s="55">
        <v>180</v>
      </c>
      <c r="E734" s="55">
        <v>10</v>
      </c>
      <c r="F734" s="57">
        <v>1.4</v>
      </c>
      <c r="G734" s="55">
        <v>5</v>
      </c>
      <c r="H734" s="55"/>
      <c r="I734" s="57"/>
      <c r="J734" s="90">
        <f t="shared" si="134"/>
        <v>0</v>
      </c>
      <c r="K734" s="77"/>
      <c r="L734" s="58">
        <v>1376</v>
      </c>
      <c r="N734" s="95"/>
      <c r="O734" s="95"/>
      <c r="P734" s="95"/>
      <c r="Q734" s="112">
        <f t="shared" si="137"/>
        <v>764.44444444444446</v>
      </c>
      <c r="R734" s="112">
        <f t="shared" si="135"/>
        <v>107.0222222222222</v>
      </c>
      <c r="S734" s="112">
        <f t="shared" si="136"/>
        <v>382.22222222222223</v>
      </c>
      <c r="T734" s="95"/>
      <c r="U734" s="95"/>
      <c r="V734" s="95"/>
      <c r="W734" s="95"/>
      <c r="X734" s="95"/>
      <c r="Y734" s="95"/>
      <c r="Z734" s="95"/>
      <c r="AA734" s="95"/>
      <c r="AB734" s="95"/>
      <c r="AC734" s="95"/>
      <c r="AD734" s="95"/>
      <c r="AE734" s="95"/>
      <c r="AF734" s="95"/>
      <c r="AG734" s="95"/>
      <c r="AH734" s="95"/>
      <c r="AI734" s="95"/>
      <c r="AJ734" s="95"/>
      <c r="AK734" s="95"/>
      <c r="AL734" s="95"/>
      <c r="AM734" s="95"/>
      <c r="AN734" s="95"/>
      <c r="AO734" s="95"/>
      <c r="AP734" s="95"/>
      <c r="AQ734" s="95"/>
      <c r="AR734" s="95"/>
      <c r="AS734" s="95"/>
      <c r="AT734" s="95"/>
      <c r="AU734" s="95"/>
      <c r="AV734" s="95"/>
      <c r="AW734" s="95"/>
      <c r="AX734" s="95"/>
      <c r="AY734" s="95"/>
      <c r="AZ734" s="95"/>
      <c r="BA734" s="95"/>
      <c r="BB734" s="95"/>
      <c r="BC734" s="95"/>
      <c r="BD734" s="95"/>
      <c r="BE734" s="95"/>
      <c r="BF734" s="95"/>
      <c r="BG734" s="95"/>
      <c r="BH734" s="95"/>
      <c r="BI734" s="95"/>
      <c r="BJ734" s="95"/>
      <c r="BK734" s="95"/>
      <c r="BL734" s="95"/>
      <c r="BM734" s="95"/>
      <c r="BN734" s="95"/>
      <c r="BO734" s="95"/>
    </row>
    <row r="735" spans="1:67" ht="25.5" hidden="1" x14ac:dyDescent="0.2">
      <c r="A735" s="52" t="s">
        <v>1834</v>
      </c>
      <c r="B735" s="52" t="s">
        <v>1835</v>
      </c>
      <c r="C735" s="53" t="s">
        <v>1836</v>
      </c>
      <c r="D735" s="55">
        <v>200</v>
      </c>
      <c r="E735" s="55">
        <v>10</v>
      </c>
      <c r="F735" s="57">
        <v>3.5</v>
      </c>
      <c r="G735" s="55">
        <v>4</v>
      </c>
      <c r="H735" s="55"/>
      <c r="I735" s="57"/>
      <c r="J735" s="90">
        <f t="shared" si="134"/>
        <v>0</v>
      </c>
      <c r="K735" s="77"/>
      <c r="L735" s="58">
        <v>15822</v>
      </c>
      <c r="N735" s="95"/>
      <c r="O735" s="95"/>
      <c r="P735" s="95"/>
      <c r="Q735" s="112">
        <f t="shared" si="137"/>
        <v>7911</v>
      </c>
      <c r="R735" s="112">
        <f t="shared" si="135"/>
        <v>2768.85</v>
      </c>
      <c r="S735" s="112">
        <f t="shared" si="136"/>
        <v>3164.4</v>
      </c>
      <c r="T735" s="95"/>
      <c r="U735" s="95"/>
      <c r="V735" s="95"/>
      <c r="W735" s="95"/>
      <c r="X735" s="95"/>
      <c r="Y735" s="95"/>
      <c r="Z735" s="95"/>
      <c r="AA735" s="95"/>
      <c r="AB735" s="95"/>
      <c r="AC735" s="95"/>
      <c r="AD735" s="95"/>
      <c r="AE735" s="95"/>
      <c r="AF735" s="95"/>
      <c r="AG735" s="95"/>
      <c r="AH735" s="95"/>
      <c r="AI735" s="95"/>
      <c r="AJ735" s="95"/>
      <c r="AK735" s="95"/>
      <c r="AL735" s="95"/>
      <c r="AM735" s="95"/>
      <c r="AN735" s="95"/>
      <c r="AO735" s="95"/>
      <c r="AP735" s="95"/>
      <c r="AQ735" s="95"/>
      <c r="AR735" s="95"/>
      <c r="AS735" s="95"/>
      <c r="AT735" s="95"/>
      <c r="AU735" s="95"/>
      <c r="AV735" s="95"/>
      <c r="AW735" s="95"/>
      <c r="AX735" s="95"/>
      <c r="AY735" s="95"/>
      <c r="AZ735" s="95"/>
      <c r="BA735" s="95"/>
      <c r="BB735" s="95"/>
      <c r="BC735" s="95"/>
      <c r="BD735" s="95"/>
      <c r="BE735" s="95"/>
      <c r="BF735" s="95"/>
      <c r="BG735" s="95"/>
      <c r="BH735" s="95"/>
      <c r="BI735" s="95"/>
      <c r="BJ735" s="95"/>
      <c r="BK735" s="95"/>
      <c r="BL735" s="95"/>
      <c r="BM735" s="95"/>
      <c r="BN735" s="95"/>
      <c r="BO735" s="95"/>
    </row>
    <row r="736" spans="1:67" ht="25.5" hidden="1" x14ac:dyDescent="0.2">
      <c r="A736" s="52" t="s">
        <v>1837</v>
      </c>
      <c r="B736" s="52" t="s">
        <v>1838</v>
      </c>
      <c r="C736" s="53" t="s">
        <v>1839</v>
      </c>
      <c r="D736" s="55">
        <v>200</v>
      </c>
      <c r="E736" s="55">
        <v>10</v>
      </c>
      <c r="F736" s="57">
        <v>3.5</v>
      </c>
      <c r="G736" s="55">
        <v>4</v>
      </c>
      <c r="H736" s="55"/>
      <c r="I736" s="57"/>
      <c r="J736" s="90">
        <f t="shared" si="134"/>
        <v>0</v>
      </c>
      <c r="K736" s="77"/>
      <c r="L736" s="58">
        <v>26828</v>
      </c>
      <c r="N736" s="95"/>
      <c r="O736" s="95"/>
      <c r="P736" s="95"/>
      <c r="Q736" s="112">
        <f t="shared" si="137"/>
        <v>13414</v>
      </c>
      <c r="R736" s="112">
        <f t="shared" si="135"/>
        <v>4694.9000000000005</v>
      </c>
      <c r="S736" s="112">
        <f t="shared" si="136"/>
        <v>5365.6</v>
      </c>
      <c r="T736" s="95"/>
      <c r="U736" s="95"/>
      <c r="V736" s="95"/>
      <c r="W736" s="95"/>
      <c r="X736" s="95"/>
      <c r="Y736" s="95"/>
      <c r="Z736" s="95"/>
      <c r="AA736" s="95"/>
      <c r="AB736" s="95"/>
      <c r="AC736" s="95"/>
      <c r="AD736" s="95"/>
      <c r="AE736" s="95"/>
      <c r="AF736" s="95"/>
      <c r="AG736" s="95"/>
      <c r="AH736" s="95"/>
      <c r="AI736" s="95"/>
      <c r="AJ736" s="95"/>
      <c r="AK736" s="95"/>
      <c r="AL736" s="95"/>
      <c r="AM736" s="95"/>
      <c r="AN736" s="95"/>
      <c r="AO736" s="95"/>
      <c r="AP736" s="95"/>
      <c r="AQ736" s="95"/>
      <c r="AR736" s="95"/>
      <c r="AS736" s="95"/>
      <c r="AT736" s="95"/>
      <c r="AU736" s="95"/>
      <c r="AV736" s="95"/>
      <c r="AW736" s="95"/>
      <c r="AX736" s="95"/>
      <c r="AY736" s="95"/>
      <c r="AZ736" s="95"/>
      <c r="BA736" s="95"/>
      <c r="BB736" s="95"/>
      <c r="BC736" s="95"/>
      <c r="BD736" s="95"/>
      <c r="BE736" s="95"/>
      <c r="BF736" s="95"/>
      <c r="BG736" s="95"/>
      <c r="BH736" s="95"/>
      <c r="BI736" s="95"/>
      <c r="BJ736" s="95"/>
      <c r="BK736" s="95"/>
      <c r="BL736" s="95"/>
      <c r="BM736" s="95"/>
      <c r="BN736" s="95"/>
      <c r="BO736" s="95"/>
    </row>
    <row r="737" spans="1:67" ht="25.5" hidden="1" x14ac:dyDescent="0.2">
      <c r="A737" s="52" t="s">
        <v>1840</v>
      </c>
      <c r="B737" s="52" t="s">
        <v>1841</v>
      </c>
      <c r="C737" s="53" t="s">
        <v>1842</v>
      </c>
      <c r="D737" s="55">
        <v>200</v>
      </c>
      <c r="E737" s="55">
        <v>10</v>
      </c>
      <c r="F737" s="57">
        <v>3.5</v>
      </c>
      <c r="G737" s="55">
        <v>4</v>
      </c>
      <c r="H737" s="55"/>
      <c r="I737" s="57"/>
      <c r="J737" s="90">
        <f t="shared" si="134"/>
        <v>0</v>
      </c>
      <c r="K737" s="77"/>
      <c r="L737" s="58">
        <v>9745</v>
      </c>
      <c r="N737" s="95"/>
      <c r="O737" s="95"/>
      <c r="P737" s="95"/>
      <c r="Q737" s="112">
        <f t="shared" si="137"/>
        <v>4872.5</v>
      </c>
      <c r="R737" s="112">
        <f t="shared" si="135"/>
        <v>1705.3750000000002</v>
      </c>
      <c r="S737" s="112">
        <f t="shared" si="136"/>
        <v>1949</v>
      </c>
      <c r="T737" s="95"/>
      <c r="U737" s="95"/>
      <c r="V737" s="95"/>
      <c r="W737" s="95"/>
      <c r="X737" s="95"/>
      <c r="Y737" s="95"/>
      <c r="Z737" s="95"/>
      <c r="AA737" s="95"/>
      <c r="AB737" s="95"/>
      <c r="AC737" s="95"/>
      <c r="AD737" s="95"/>
      <c r="AE737" s="95"/>
      <c r="AF737" s="95"/>
      <c r="AG737" s="95"/>
      <c r="AH737" s="95"/>
      <c r="AI737" s="95"/>
      <c r="AJ737" s="95"/>
      <c r="AK737" s="95"/>
      <c r="AL737" s="95"/>
      <c r="AM737" s="95"/>
      <c r="AN737" s="95"/>
      <c r="AO737" s="95"/>
      <c r="AP737" s="95"/>
      <c r="AQ737" s="95"/>
      <c r="AR737" s="95"/>
      <c r="AS737" s="95"/>
      <c r="AT737" s="95"/>
      <c r="AU737" s="95"/>
      <c r="AV737" s="95"/>
      <c r="AW737" s="95"/>
      <c r="AX737" s="95"/>
      <c r="AY737" s="95"/>
      <c r="AZ737" s="95"/>
      <c r="BA737" s="95"/>
      <c r="BB737" s="95"/>
      <c r="BC737" s="95"/>
      <c r="BD737" s="95"/>
      <c r="BE737" s="95"/>
      <c r="BF737" s="95"/>
      <c r="BG737" s="95"/>
      <c r="BH737" s="95"/>
      <c r="BI737" s="95"/>
      <c r="BJ737" s="95"/>
      <c r="BK737" s="95"/>
      <c r="BL737" s="95"/>
      <c r="BM737" s="95"/>
      <c r="BN737" s="95"/>
      <c r="BO737" s="95"/>
    </row>
    <row r="738" spans="1:67" ht="25.5" hidden="1" x14ac:dyDescent="0.2">
      <c r="A738" s="52" t="s">
        <v>1843</v>
      </c>
      <c r="B738" s="52" t="s">
        <v>1844</v>
      </c>
      <c r="C738" s="53" t="s">
        <v>1845</v>
      </c>
      <c r="D738" s="55">
        <v>200</v>
      </c>
      <c r="E738" s="55">
        <v>10</v>
      </c>
      <c r="F738" s="57">
        <v>3.5</v>
      </c>
      <c r="G738" s="55">
        <v>4</v>
      </c>
      <c r="H738" s="55"/>
      <c r="I738" s="57"/>
      <c r="J738" s="90">
        <f t="shared" si="134"/>
        <v>0</v>
      </c>
      <c r="K738" s="77"/>
      <c r="L738" s="58">
        <v>15249</v>
      </c>
      <c r="N738" s="95"/>
      <c r="O738" s="95"/>
      <c r="P738" s="95"/>
      <c r="Q738" s="112">
        <f t="shared" si="137"/>
        <v>7624.5</v>
      </c>
      <c r="R738" s="112">
        <f t="shared" si="135"/>
        <v>2668.5749999999998</v>
      </c>
      <c r="S738" s="112">
        <f t="shared" si="136"/>
        <v>3049.8</v>
      </c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95"/>
      <c r="AH738" s="95"/>
      <c r="AI738" s="95"/>
      <c r="AJ738" s="95"/>
      <c r="AK738" s="95"/>
      <c r="AL738" s="95"/>
      <c r="AM738" s="95"/>
      <c r="AN738" s="95"/>
      <c r="AO738" s="95"/>
      <c r="AP738" s="95"/>
      <c r="AQ738" s="95"/>
      <c r="AR738" s="95"/>
      <c r="AS738" s="95"/>
      <c r="AT738" s="95"/>
      <c r="AU738" s="95"/>
      <c r="AV738" s="95"/>
      <c r="AW738" s="95"/>
      <c r="AX738" s="95"/>
      <c r="AY738" s="95"/>
      <c r="AZ738" s="95"/>
      <c r="BA738" s="95"/>
      <c r="BB738" s="95"/>
      <c r="BC738" s="95"/>
      <c r="BD738" s="95"/>
      <c r="BE738" s="95"/>
      <c r="BF738" s="95"/>
      <c r="BG738" s="95"/>
      <c r="BH738" s="95"/>
      <c r="BI738" s="95"/>
      <c r="BJ738" s="95"/>
      <c r="BK738" s="95"/>
      <c r="BL738" s="95"/>
      <c r="BM738" s="95"/>
      <c r="BN738" s="95"/>
      <c r="BO738" s="95"/>
    </row>
    <row r="739" spans="1:67" ht="25.5" hidden="1" x14ac:dyDescent="0.2">
      <c r="A739" s="52" t="s">
        <v>1846</v>
      </c>
      <c r="B739" s="52" t="s">
        <v>1847</v>
      </c>
      <c r="C739" s="53" t="s">
        <v>1848</v>
      </c>
      <c r="D739" s="55">
        <v>200</v>
      </c>
      <c r="E739" s="55">
        <v>10</v>
      </c>
      <c r="F739" s="57">
        <v>3.5</v>
      </c>
      <c r="G739" s="55">
        <v>4</v>
      </c>
      <c r="H739" s="55"/>
      <c r="I739" s="57"/>
      <c r="J739" s="90">
        <f t="shared" si="134"/>
        <v>0</v>
      </c>
      <c r="K739" s="77"/>
      <c r="L739" s="58">
        <v>9057</v>
      </c>
      <c r="N739" s="95"/>
      <c r="O739" s="95"/>
      <c r="P739" s="95"/>
      <c r="Q739" s="112">
        <f t="shared" si="137"/>
        <v>4528.5</v>
      </c>
      <c r="R739" s="112">
        <f t="shared" si="135"/>
        <v>1584.9750000000004</v>
      </c>
      <c r="S739" s="112">
        <f t="shared" si="136"/>
        <v>1811.4</v>
      </c>
      <c r="T739" s="95"/>
      <c r="U739" s="95"/>
      <c r="V739" s="95"/>
      <c r="W739" s="95"/>
      <c r="X739" s="95"/>
      <c r="Y739" s="95"/>
      <c r="Z739" s="95"/>
      <c r="AA739" s="95"/>
      <c r="AB739" s="95"/>
      <c r="AC739" s="95"/>
      <c r="AD739" s="95"/>
      <c r="AE739" s="95"/>
      <c r="AF739" s="95"/>
      <c r="AG739" s="95"/>
      <c r="AH739" s="95"/>
      <c r="AI739" s="95"/>
      <c r="AJ739" s="95"/>
      <c r="AK739" s="95"/>
      <c r="AL739" s="95"/>
      <c r="AM739" s="95"/>
      <c r="AN739" s="95"/>
      <c r="AO739" s="95"/>
      <c r="AP739" s="95"/>
      <c r="AQ739" s="95"/>
      <c r="AR739" s="95"/>
      <c r="AS739" s="95"/>
      <c r="AT739" s="95"/>
      <c r="AU739" s="95"/>
      <c r="AV739" s="95"/>
      <c r="AW739" s="95"/>
      <c r="AX739" s="95"/>
      <c r="AY739" s="95"/>
      <c r="AZ739" s="95"/>
      <c r="BA739" s="95"/>
      <c r="BB739" s="95"/>
      <c r="BC739" s="95"/>
      <c r="BD739" s="95"/>
      <c r="BE739" s="95"/>
      <c r="BF739" s="95"/>
      <c r="BG739" s="95"/>
      <c r="BH739" s="95"/>
      <c r="BI739" s="95"/>
      <c r="BJ739" s="95"/>
      <c r="BK739" s="95"/>
      <c r="BL739" s="95"/>
      <c r="BM739" s="95"/>
      <c r="BN739" s="95"/>
      <c r="BO739" s="95"/>
    </row>
    <row r="740" spans="1:67" ht="25.5" hidden="1" x14ac:dyDescent="0.2">
      <c r="A740" s="52" t="s">
        <v>1849</v>
      </c>
      <c r="B740" s="52" t="s">
        <v>1850</v>
      </c>
      <c r="C740" s="53" t="s">
        <v>1851</v>
      </c>
      <c r="D740" s="55">
        <v>200</v>
      </c>
      <c r="E740" s="55">
        <v>10</v>
      </c>
      <c r="F740" s="57">
        <v>3.5</v>
      </c>
      <c r="G740" s="55">
        <v>4</v>
      </c>
      <c r="H740" s="55"/>
      <c r="I740" s="57"/>
      <c r="J740" s="90">
        <f t="shared" si="134"/>
        <v>0</v>
      </c>
      <c r="K740" s="77"/>
      <c r="L740" s="58">
        <v>8369</v>
      </c>
      <c r="N740" s="95"/>
      <c r="O740" s="95"/>
      <c r="P740" s="95"/>
      <c r="Q740" s="112">
        <f t="shared" si="137"/>
        <v>4184.5</v>
      </c>
      <c r="R740" s="112">
        <f t="shared" si="135"/>
        <v>1464.575</v>
      </c>
      <c r="S740" s="112">
        <f t="shared" si="136"/>
        <v>1673.8</v>
      </c>
      <c r="T740" s="95"/>
      <c r="U740" s="95"/>
      <c r="V740" s="95"/>
      <c r="W740" s="95"/>
      <c r="X740" s="95"/>
      <c r="Y740" s="95"/>
      <c r="Z740" s="95"/>
      <c r="AA740" s="95"/>
      <c r="AB740" s="95"/>
      <c r="AC740" s="95"/>
      <c r="AD740" s="95"/>
      <c r="AE740" s="95"/>
      <c r="AF740" s="95"/>
      <c r="AG740" s="95"/>
      <c r="AH740" s="95"/>
      <c r="AI740" s="95"/>
      <c r="AJ740" s="95"/>
      <c r="AK740" s="95"/>
      <c r="AL740" s="95"/>
      <c r="AM740" s="95"/>
      <c r="AN740" s="95"/>
      <c r="AO740" s="95"/>
      <c r="AP740" s="95"/>
      <c r="AQ740" s="95"/>
      <c r="AR740" s="95"/>
      <c r="AS740" s="95"/>
      <c r="AT740" s="95"/>
      <c r="AU740" s="95"/>
      <c r="AV740" s="95"/>
      <c r="AW740" s="95"/>
      <c r="AX740" s="95"/>
      <c r="AY740" s="95"/>
      <c r="AZ740" s="95"/>
      <c r="BA740" s="95"/>
      <c r="BB740" s="95"/>
      <c r="BC740" s="95"/>
      <c r="BD740" s="95"/>
      <c r="BE740" s="95"/>
      <c r="BF740" s="95"/>
      <c r="BG740" s="95"/>
      <c r="BH740" s="95"/>
      <c r="BI740" s="95"/>
      <c r="BJ740" s="95"/>
      <c r="BK740" s="95"/>
      <c r="BL740" s="95"/>
      <c r="BM740" s="95"/>
      <c r="BN740" s="95"/>
      <c r="BO740" s="95"/>
    </row>
    <row r="741" spans="1:67" ht="25.5" hidden="1" x14ac:dyDescent="0.2">
      <c r="A741" s="52" t="s">
        <v>1852</v>
      </c>
      <c r="B741" s="52" t="s">
        <v>1853</v>
      </c>
      <c r="C741" s="53" t="s">
        <v>1854</v>
      </c>
      <c r="D741" s="55">
        <v>200</v>
      </c>
      <c r="E741" s="55">
        <v>10</v>
      </c>
      <c r="F741" s="57">
        <v>2.5</v>
      </c>
      <c r="G741" s="55">
        <v>4</v>
      </c>
      <c r="H741" s="55"/>
      <c r="I741" s="57"/>
      <c r="J741" s="90">
        <f t="shared" si="134"/>
        <v>0</v>
      </c>
      <c r="K741" s="77"/>
      <c r="L741" s="58">
        <v>82778</v>
      </c>
      <c r="N741" s="95"/>
      <c r="O741" s="95"/>
      <c r="P741" s="95"/>
      <c r="Q741" s="112">
        <f t="shared" si="137"/>
        <v>37250.1</v>
      </c>
      <c r="R741" s="112">
        <f t="shared" si="135"/>
        <v>10347.25</v>
      </c>
      <c r="S741" s="112">
        <f t="shared" si="136"/>
        <v>16555.599999999999</v>
      </c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  <c r="AJ741" s="95"/>
      <c r="AK741" s="95"/>
      <c r="AL741" s="95"/>
      <c r="AM741" s="95"/>
      <c r="AN741" s="95"/>
      <c r="AO741" s="95"/>
      <c r="AP741" s="95"/>
      <c r="AQ741" s="95"/>
      <c r="AR741" s="95"/>
      <c r="AS741" s="95"/>
      <c r="AT741" s="95"/>
      <c r="AU741" s="95"/>
      <c r="AV741" s="95"/>
      <c r="AW741" s="95"/>
      <c r="AX741" s="95"/>
      <c r="AY741" s="95"/>
      <c r="AZ741" s="95"/>
      <c r="BA741" s="95"/>
      <c r="BB741" s="95"/>
      <c r="BC741" s="95"/>
      <c r="BD741" s="95"/>
      <c r="BE741" s="95"/>
      <c r="BF741" s="95"/>
      <c r="BG741" s="95"/>
      <c r="BH741" s="95"/>
      <c r="BI741" s="95"/>
      <c r="BJ741" s="95"/>
      <c r="BK741" s="95"/>
      <c r="BL741" s="95"/>
      <c r="BM741" s="95"/>
      <c r="BN741" s="95"/>
      <c r="BO741" s="95"/>
    </row>
    <row r="742" spans="1:67" ht="25.5" hidden="1" x14ac:dyDescent="0.2">
      <c r="A742" s="52" t="s">
        <v>1855</v>
      </c>
      <c r="B742" s="52" t="s">
        <v>1856</v>
      </c>
      <c r="C742" s="53" t="s">
        <v>1857</v>
      </c>
      <c r="D742" s="55">
        <v>200</v>
      </c>
      <c r="E742" s="55">
        <v>10</v>
      </c>
      <c r="F742" s="57">
        <v>2.5</v>
      </c>
      <c r="G742" s="55">
        <v>4</v>
      </c>
      <c r="H742" s="55"/>
      <c r="I742" s="57"/>
      <c r="J742" s="90">
        <f t="shared" si="134"/>
        <v>0</v>
      </c>
      <c r="K742" s="77"/>
      <c r="L742" s="58">
        <v>67071</v>
      </c>
      <c r="N742" s="95"/>
      <c r="O742" s="95"/>
      <c r="P742" s="95"/>
      <c r="Q742" s="112">
        <f t="shared" si="137"/>
        <v>30181.95</v>
      </c>
      <c r="R742" s="112">
        <f t="shared" si="135"/>
        <v>8383.875</v>
      </c>
      <c r="S742" s="112">
        <f t="shared" si="136"/>
        <v>13414.2</v>
      </c>
      <c r="T742" s="95"/>
      <c r="U742" s="95"/>
      <c r="V742" s="95"/>
      <c r="W742" s="95"/>
      <c r="X742" s="95"/>
      <c r="Y742" s="95"/>
      <c r="Z742" s="95"/>
      <c r="AA742" s="95"/>
      <c r="AB742" s="95"/>
      <c r="AC742" s="95"/>
      <c r="AD742" s="95"/>
      <c r="AE742" s="95"/>
      <c r="AF742" s="95"/>
      <c r="AG742" s="95"/>
      <c r="AH742" s="95"/>
      <c r="AI742" s="95"/>
      <c r="AJ742" s="95"/>
      <c r="AK742" s="95"/>
      <c r="AL742" s="95"/>
      <c r="AM742" s="95"/>
      <c r="AN742" s="95"/>
      <c r="AO742" s="95"/>
      <c r="AP742" s="95"/>
      <c r="AQ742" s="95"/>
      <c r="AR742" s="95"/>
      <c r="AS742" s="95"/>
      <c r="AT742" s="95"/>
      <c r="AU742" s="95"/>
      <c r="AV742" s="95"/>
      <c r="AW742" s="95"/>
      <c r="AX742" s="95"/>
      <c r="AY742" s="95"/>
      <c r="AZ742" s="95"/>
      <c r="BA742" s="95"/>
      <c r="BB742" s="95"/>
      <c r="BC742" s="95"/>
      <c r="BD742" s="95"/>
      <c r="BE742" s="95"/>
      <c r="BF742" s="95"/>
      <c r="BG742" s="95"/>
      <c r="BH742" s="95"/>
      <c r="BI742" s="95"/>
      <c r="BJ742" s="95"/>
      <c r="BK742" s="95"/>
      <c r="BL742" s="95"/>
      <c r="BM742" s="95"/>
      <c r="BN742" s="95"/>
      <c r="BO742" s="95"/>
    </row>
    <row r="743" spans="1:67" ht="25.5" hidden="1" x14ac:dyDescent="0.2">
      <c r="A743" s="52" t="s">
        <v>1858</v>
      </c>
      <c r="B743" s="52" t="s">
        <v>1859</v>
      </c>
      <c r="C743" s="53" t="s">
        <v>1860</v>
      </c>
      <c r="D743" s="55">
        <v>200</v>
      </c>
      <c r="E743" s="55">
        <v>10</v>
      </c>
      <c r="F743" s="57">
        <v>3.5</v>
      </c>
      <c r="G743" s="55">
        <v>4</v>
      </c>
      <c r="H743" s="55"/>
      <c r="I743" s="57"/>
      <c r="J743" s="90">
        <f t="shared" si="134"/>
        <v>0</v>
      </c>
      <c r="K743" s="77"/>
      <c r="L743" s="58">
        <v>7911</v>
      </c>
      <c r="N743" s="95"/>
      <c r="O743" s="95"/>
      <c r="P743" s="95"/>
      <c r="Q743" s="112">
        <f t="shared" si="137"/>
        <v>3955.5</v>
      </c>
      <c r="R743" s="112">
        <f t="shared" si="135"/>
        <v>1384.425</v>
      </c>
      <c r="S743" s="112">
        <f t="shared" si="136"/>
        <v>1582.2</v>
      </c>
      <c r="T743" s="95"/>
      <c r="U743" s="95"/>
      <c r="V743" s="95"/>
      <c r="W743" s="95"/>
      <c r="X743" s="95"/>
      <c r="Y743" s="95"/>
      <c r="Z743" s="95"/>
      <c r="AA743" s="95"/>
      <c r="AB743" s="95"/>
      <c r="AC743" s="95"/>
      <c r="AD743" s="95"/>
      <c r="AE743" s="95"/>
      <c r="AF743" s="95"/>
      <c r="AG743" s="95"/>
      <c r="AH743" s="95"/>
      <c r="AI743" s="95"/>
      <c r="AJ743" s="95"/>
      <c r="AK743" s="95"/>
      <c r="AL743" s="95"/>
      <c r="AM743" s="95"/>
      <c r="AN743" s="95"/>
      <c r="AO743" s="95"/>
      <c r="AP743" s="95"/>
      <c r="AQ743" s="95"/>
      <c r="AR743" s="95"/>
      <c r="AS743" s="95"/>
      <c r="AT743" s="95"/>
      <c r="AU743" s="95"/>
      <c r="AV743" s="95"/>
      <c r="AW743" s="95"/>
      <c r="AX743" s="95"/>
      <c r="AY743" s="95"/>
      <c r="AZ743" s="95"/>
      <c r="BA743" s="95"/>
      <c r="BB743" s="95"/>
      <c r="BC743" s="95"/>
      <c r="BD743" s="95"/>
      <c r="BE743" s="95"/>
      <c r="BF743" s="95"/>
      <c r="BG743" s="95"/>
      <c r="BH743" s="95"/>
      <c r="BI743" s="95"/>
      <c r="BJ743" s="95"/>
      <c r="BK743" s="95"/>
      <c r="BL743" s="95"/>
      <c r="BM743" s="95"/>
      <c r="BN743" s="95"/>
      <c r="BO743" s="95"/>
    </row>
    <row r="744" spans="1:67" ht="25.5" hidden="1" x14ac:dyDescent="0.2">
      <c r="A744" s="52" t="s">
        <v>1861</v>
      </c>
      <c r="B744" s="52" t="s">
        <v>1862</v>
      </c>
      <c r="C744" s="53" t="s">
        <v>1863</v>
      </c>
      <c r="D744" s="55">
        <v>200</v>
      </c>
      <c r="E744" s="55">
        <v>10</v>
      </c>
      <c r="F744" s="57">
        <v>2.5</v>
      </c>
      <c r="G744" s="55">
        <v>4</v>
      </c>
      <c r="H744" s="55"/>
      <c r="I744" s="57"/>
      <c r="J744" s="90">
        <f t="shared" si="134"/>
        <v>0</v>
      </c>
      <c r="K744" s="77"/>
      <c r="L744" s="58">
        <v>83466</v>
      </c>
      <c r="N744" s="95"/>
      <c r="O744" s="95"/>
      <c r="P744" s="95"/>
      <c r="Q744" s="112">
        <f t="shared" si="137"/>
        <v>37559.699999999997</v>
      </c>
      <c r="R744" s="112">
        <f t="shared" si="135"/>
        <v>10433.25</v>
      </c>
      <c r="S744" s="112">
        <f t="shared" si="136"/>
        <v>16693.2</v>
      </c>
      <c r="T744" s="95"/>
      <c r="U744" s="95"/>
      <c r="V744" s="95"/>
      <c r="W744" s="95"/>
      <c r="X744" s="95"/>
      <c r="Y744" s="95"/>
      <c r="Z744" s="95"/>
      <c r="AA744" s="95"/>
      <c r="AB744" s="95"/>
      <c r="AC744" s="95"/>
      <c r="AD744" s="95"/>
      <c r="AE744" s="95"/>
      <c r="AF744" s="95"/>
      <c r="AG744" s="95"/>
      <c r="AH744" s="95"/>
      <c r="AI744" s="95"/>
      <c r="AJ744" s="95"/>
      <c r="AK744" s="95"/>
      <c r="AL744" s="95"/>
      <c r="AM744" s="95"/>
      <c r="AN744" s="95"/>
      <c r="AO744" s="95"/>
      <c r="AP744" s="95"/>
      <c r="AQ744" s="95"/>
      <c r="AR744" s="95"/>
      <c r="AS744" s="95"/>
      <c r="AT744" s="95"/>
      <c r="AU744" s="95"/>
      <c r="AV744" s="95"/>
      <c r="AW744" s="95"/>
      <c r="AX744" s="95"/>
      <c r="AY744" s="95"/>
      <c r="AZ744" s="95"/>
      <c r="BA744" s="95"/>
      <c r="BB744" s="95"/>
      <c r="BC744" s="95"/>
      <c r="BD744" s="95"/>
      <c r="BE744" s="95"/>
      <c r="BF744" s="95"/>
      <c r="BG744" s="95"/>
      <c r="BH744" s="95"/>
      <c r="BI744" s="95"/>
      <c r="BJ744" s="95"/>
      <c r="BK744" s="95"/>
      <c r="BL744" s="95"/>
      <c r="BM744" s="95"/>
      <c r="BN744" s="95"/>
      <c r="BO744" s="95"/>
    </row>
    <row r="745" spans="1:67" ht="25.5" hidden="1" x14ac:dyDescent="0.2">
      <c r="A745" s="52" t="s">
        <v>1864</v>
      </c>
      <c r="B745" s="52" t="s">
        <v>1865</v>
      </c>
      <c r="C745" s="53" t="s">
        <v>1866</v>
      </c>
      <c r="D745" s="55">
        <v>200</v>
      </c>
      <c r="E745" s="55">
        <v>10</v>
      </c>
      <c r="F745" s="57">
        <v>3.5</v>
      </c>
      <c r="G745" s="55">
        <v>4</v>
      </c>
      <c r="H745" s="55"/>
      <c r="I745" s="57"/>
      <c r="J745" s="90">
        <f t="shared" si="134"/>
        <v>0</v>
      </c>
      <c r="K745" s="77"/>
      <c r="L745" s="58">
        <v>7452</v>
      </c>
      <c r="N745" s="95"/>
      <c r="O745" s="95"/>
      <c r="P745" s="95"/>
      <c r="Q745" s="112">
        <f t="shared" si="137"/>
        <v>3726</v>
      </c>
      <c r="R745" s="112">
        <f t="shared" si="135"/>
        <v>1304.1000000000001</v>
      </c>
      <c r="S745" s="112">
        <f t="shared" si="136"/>
        <v>1490.4</v>
      </c>
      <c r="T745" s="95"/>
      <c r="U745" s="95"/>
      <c r="V745" s="95"/>
      <c r="W745" s="95"/>
      <c r="X745" s="95"/>
      <c r="Y745" s="95"/>
      <c r="Z745" s="95"/>
      <c r="AA745" s="95"/>
      <c r="AB745" s="95"/>
      <c r="AC745" s="95"/>
      <c r="AD745" s="95"/>
      <c r="AE745" s="95"/>
      <c r="AF745" s="95"/>
      <c r="AG745" s="95"/>
      <c r="AH745" s="95"/>
      <c r="AI745" s="95"/>
      <c r="AJ745" s="95"/>
      <c r="AK745" s="95"/>
      <c r="AL745" s="95"/>
      <c r="AM745" s="95"/>
      <c r="AN745" s="95"/>
      <c r="AO745" s="95"/>
      <c r="AP745" s="95"/>
      <c r="AQ745" s="95"/>
      <c r="AR745" s="95"/>
      <c r="AS745" s="95"/>
      <c r="AT745" s="95"/>
      <c r="AU745" s="95"/>
      <c r="AV745" s="95"/>
      <c r="AW745" s="95"/>
      <c r="AX745" s="95"/>
      <c r="AY745" s="95"/>
      <c r="AZ745" s="95"/>
      <c r="BA745" s="95"/>
      <c r="BB745" s="95"/>
      <c r="BC745" s="95"/>
      <c r="BD745" s="95"/>
      <c r="BE745" s="95"/>
      <c r="BF745" s="95"/>
      <c r="BG745" s="95"/>
      <c r="BH745" s="95"/>
      <c r="BI745" s="95"/>
      <c r="BJ745" s="95"/>
      <c r="BK745" s="95"/>
      <c r="BL745" s="95"/>
      <c r="BM745" s="95"/>
      <c r="BN745" s="95"/>
      <c r="BO745" s="95"/>
    </row>
    <row r="746" spans="1:67" ht="38.25" hidden="1" x14ac:dyDescent="0.2">
      <c r="A746" s="52" t="s">
        <v>1867</v>
      </c>
      <c r="B746" s="52" t="s">
        <v>1868</v>
      </c>
      <c r="C746" s="53" t="s">
        <v>1869</v>
      </c>
      <c r="D746" s="55">
        <v>200</v>
      </c>
      <c r="E746" s="55">
        <v>10</v>
      </c>
      <c r="F746" s="57">
        <v>1.2</v>
      </c>
      <c r="G746" s="55">
        <v>4</v>
      </c>
      <c r="H746" s="55"/>
      <c r="I746" s="57"/>
      <c r="J746" s="90">
        <f t="shared" si="134"/>
        <v>0</v>
      </c>
      <c r="K746" s="77"/>
      <c r="L746" s="58">
        <v>2364900</v>
      </c>
      <c r="N746" s="95"/>
      <c r="O746" s="95"/>
      <c r="P746" s="95"/>
      <c r="Q746" s="112">
        <f t="shared" si="137"/>
        <v>1064205</v>
      </c>
      <c r="R746" s="112">
        <f t="shared" si="135"/>
        <v>141894</v>
      </c>
      <c r="S746" s="112">
        <f t="shared" si="136"/>
        <v>472980</v>
      </c>
      <c r="T746" s="95"/>
      <c r="U746" s="95"/>
      <c r="V746" s="95"/>
      <c r="W746" s="95"/>
      <c r="X746" s="95"/>
      <c r="Y746" s="95"/>
      <c r="Z746" s="95"/>
      <c r="AA746" s="95"/>
      <c r="AB746" s="95"/>
      <c r="AC746" s="95"/>
      <c r="AD746" s="95"/>
      <c r="AE746" s="95"/>
      <c r="AF746" s="95"/>
      <c r="AG746" s="95"/>
      <c r="AH746" s="95"/>
      <c r="AI746" s="95"/>
      <c r="AJ746" s="95"/>
      <c r="AK746" s="95"/>
      <c r="AL746" s="95"/>
      <c r="AM746" s="95"/>
      <c r="AN746" s="95"/>
      <c r="AO746" s="95"/>
      <c r="AP746" s="95"/>
      <c r="AQ746" s="95"/>
      <c r="AR746" s="95"/>
      <c r="AS746" s="95"/>
      <c r="AT746" s="95"/>
      <c r="AU746" s="95"/>
      <c r="AV746" s="95"/>
      <c r="AW746" s="95"/>
      <c r="AX746" s="95"/>
      <c r="AY746" s="95"/>
      <c r="AZ746" s="95"/>
      <c r="BA746" s="95"/>
      <c r="BB746" s="95"/>
      <c r="BC746" s="95"/>
      <c r="BD746" s="95"/>
      <c r="BE746" s="95"/>
      <c r="BF746" s="95"/>
      <c r="BG746" s="95"/>
      <c r="BH746" s="95"/>
      <c r="BI746" s="95"/>
      <c r="BJ746" s="95"/>
      <c r="BK746" s="95"/>
      <c r="BL746" s="95"/>
      <c r="BM746" s="95"/>
      <c r="BN746" s="95"/>
      <c r="BO746" s="95"/>
    </row>
    <row r="747" spans="1:67" ht="25.5" hidden="1" x14ac:dyDescent="0.2">
      <c r="A747" s="52" t="s">
        <v>1870</v>
      </c>
      <c r="B747" s="52" t="s">
        <v>1871</v>
      </c>
      <c r="C747" s="53" t="s">
        <v>1872</v>
      </c>
      <c r="D747" s="55">
        <v>120</v>
      </c>
      <c r="E747" s="55">
        <v>30</v>
      </c>
      <c r="F747" s="57">
        <v>6.5</v>
      </c>
      <c r="G747" s="55">
        <v>4</v>
      </c>
      <c r="H747" s="55"/>
      <c r="I747" s="57"/>
      <c r="J747" s="90">
        <f t="shared" si="134"/>
        <v>0</v>
      </c>
      <c r="K747" s="77"/>
      <c r="L747" s="58">
        <v>1147</v>
      </c>
      <c r="N747" s="95"/>
      <c r="O747" s="95"/>
      <c r="P747" s="95"/>
      <c r="Q747" s="112">
        <f t="shared" si="137"/>
        <v>2867.5</v>
      </c>
      <c r="R747" s="112">
        <f t="shared" si="135"/>
        <v>621.29166666666663</v>
      </c>
      <c r="S747" s="112">
        <f t="shared" si="136"/>
        <v>382.33333333333331</v>
      </c>
      <c r="T747" s="95"/>
      <c r="U747" s="95"/>
      <c r="V747" s="95"/>
      <c r="W747" s="95"/>
      <c r="X747" s="95"/>
      <c r="Y747" s="95"/>
      <c r="Z747" s="95"/>
      <c r="AA747" s="95"/>
      <c r="AB747" s="95"/>
      <c r="AC747" s="95"/>
      <c r="AD747" s="95"/>
      <c r="AE747" s="95"/>
      <c r="AF747" s="95"/>
      <c r="AG747" s="95"/>
      <c r="AH747" s="95"/>
      <c r="AI747" s="95"/>
      <c r="AJ747" s="95"/>
      <c r="AK747" s="95"/>
      <c r="AL747" s="95"/>
      <c r="AM747" s="95"/>
      <c r="AN747" s="95"/>
      <c r="AO747" s="95"/>
      <c r="AP747" s="95"/>
      <c r="AQ747" s="95"/>
      <c r="AR747" s="95"/>
      <c r="AS747" s="95"/>
      <c r="AT747" s="95"/>
      <c r="AU747" s="95"/>
      <c r="AV747" s="95"/>
      <c r="AW747" s="95"/>
      <c r="AX747" s="95"/>
      <c r="AY747" s="95"/>
      <c r="AZ747" s="95"/>
      <c r="BA747" s="95"/>
      <c r="BB747" s="95"/>
      <c r="BC747" s="95"/>
      <c r="BD747" s="95"/>
      <c r="BE747" s="95"/>
      <c r="BF747" s="95"/>
      <c r="BG747" s="95"/>
      <c r="BH747" s="95"/>
      <c r="BI747" s="95"/>
      <c r="BJ747" s="95"/>
      <c r="BK747" s="95"/>
      <c r="BL747" s="95"/>
      <c r="BM747" s="95"/>
      <c r="BN747" s="95"/>
      <c r="BO747" s="95"/>
    </row>
    <row r="748" spans="1:67" ht="25.5" hidden="1" x14ac:dyDescent="0.2">
      <c r="A748" s="52" t="s">
        <v>1873</v>
      </c>
      <c r="B748" s="52" t="s">
        <v>1874</v>
      </c>
      <c r="C748" s="53" t="s">
        <v>1875</v>
      </c>
      <c r="D748" s="55">
        <v>120</v>
      </c>
      <c r="E748" s="55">
        <v>30</v>
      </c>
      <c r="F748" s="57">
        <v>6.5</v>
      </c>
      <c r="G748" s="55">
        <v>4</v>
      </c>
      <c r="H748" s="55"/>
      <c r="I748" s="57"/>
      <c r="J748" s="90">
        <f t="shared" si="134"/>
        <v>0</v>
      </c>
      <c r="K748" s="77"/>
      <c r="L748" s="78">
        <v>909</v>
      </c>
      <c r="N748" s="95"/>
      <c r="O748" s="95"/>
      <c r="P748" s="95"/>
      <c r="Q748" s="112">
        <f t="shared" si="137"/>
        <v>2272.5</v>
      </c>
      <c r="R748" s="112">
        <f t="shared" si="135"/>
        <v>492.375</v>
      </c>
      <c r="S748" s="112">
        <f t="shared" si="136"/>
        <v>303</v>
      </c>
      <c r="T748" s="95"/>
      <c r="U748" s="95"/>
      <c r="V748" s="95"/>
      <c r="W748" s="95"/>
      <c r="X748" s="95"/>
      <c r="Y748" s="95"/>
      <c r="Z748" s="95"/>
      <c r="AA748" s="95"/>
      <c r="AB748" s="95"/>
      <c r="AC748" s="95"/>
      <c r="AD748" s="95"/>
      <c r="AE748" s="95"/>
      <c r="AF748" s="95"/>
      <c r="AG748" s="95"/>
      <c r="AH748" s="95"/>
      <c r="AI748" s="95"/>
      <c r="AJ748" s="95"/>
      <c r="AK748" s="95"/>
      <c r="AL748" s="95"/>
      <c r="AM748" s="95"/>
      <c r="AN748" s="95"/>
      <c r="AO748" s="95"/>
      <c r="AP748" s="95"/>
      <c r="AQ748" s="95"/>
      <c r="AR748" s="95"/>
      <c r="AS748" s="95"/>
      <c r="AT748" s="95"/>
      <c r="AU748" s="95"/>
      <c r="AV748" s="95"/>
      <c r="AW748" s="95"/>
      <c r="AX748" s="95"/>
      <c r="AY748" s="95"/>
      <c r="AZ748" s="95"/>
      <c r="BA748" s="95"/>
      <c r="BB748" s="95"/>
      <c r="BC748" s="95"/>
      <c r="BD748" s="95"/>
      <c r="BE748" s="95"/>
      <c r="BF748" s="95"/>
      <c r="BG748" s="95"/>
      <c r="BH748" s="95"/>
      <c r="BI748" s="95"/>
      <c r="BJ748" s="95"/>
      <c r="BK748" s="95"/>
      <c r="BL748" s="95"/>
      <c r="BM748" s="95"/>
      <c r="BN748" s="95"/>
      <c r="BO748" s="95"/>
    </row>
    <row r="749" spans="1:67" ht="38.25" hidden="1" x14ac:dyDescent="0.2">
      <c r="A749" s="52" t="s">
        <v>1876</v>
      </c>
      <c r="B749" s="52" t="s">
        <v>1877</v>
      </c>
      <c r="C749" s="53" t="s">
        <v>1878</v>
      </c>
      <c r="D749" s="55">
        <v>120</v>
      </c>
      <c r="E749" s="55">
        <v>30</v>
      </c>
      <c r="F749" s="57">
        <v>6.5</v>
      </c>
      <c r="G749" s="55">
        <v>4</v>
      </c>
      <c r="H749" s="55"/>
      <c r="I749" s="57"/>
      <c r="J749" s="90">
        <f t="shared" si="134"/>
        <v>0</v>
      </c>
      <c r="K749" s="77"/>
      <c r="L749" s="58">
        <v>1147</v>
      </c>
      <c r="N749" s="95"/>
      <c r="O749" s="95"/>
      <c r="P749" s="95"/>
      <c r="Q749" s="112">
        <f t="shared" si="137"/>
        <v>2867.5</v>
      </c>
      <c r="R749" s="112">
        <f t="shared" si="135"/>
        <v>621.29166666666663</v>
      </c>
      <c r="S749" s="112">
        <f t="shared" si="136"/>
        <v>382.33333333333331</v>
      </c>
      <c r="T749" s="95"/>
      <c r="U749" s="95"/>
      <c r="V749" s="95"/>
      <c r="W749" s="95"/>
      <c r="X749" s="95"/>
      <c r="Y749" s="95"/>
      <c r="Z749" s="95"/>
      <c r="AA749" s="95"/>
      <c r="AB749" s="95"/>
      <c r="AC749" s="95"/>
      <c r="AD749" s="95"/>
      <c r="AE749" s="95"/>
      <c r="AF749" s="95"/>
      <c r="AG749" s="95"/>
      <c r="AH749" s="95"/>
      <c r="AI749" s="95"/>
      <c r="AJ749" s="95"/>
      <c r="AK749" s="95"/>
      <c r="AL749" s="95"/>
      <c r="AM749" s="95"/>
      <c r="AN749" s="95"/>
      <c r="AO749" s="95"/>
      <c r="AP749" s="95"/>
      <c r="AQ749" s="95"/>
      <c r="AR749" s="95"/>
      <c r="AS749" s="95"/>
      <c r="AT749" s="95"/>
      <c r="AU749" s="95"/>
      <c r="AV749" s="95"/>
      <c r="AW749" s="95"/>
      <c r="AX749" s="95"/>
      <c r="AY749" s="95"/>
      <c r="AZ749" s="95"/>
      <c r="BA749" s="95"/>
      <c r="BB749" s="95"/>
      <c r="BC749" s="95"/>
      <c r="BD749" s="95"/>
      <c r="BE749" s="95"/>
      <c r="BF749" s="95"/>
      <c r="BG749" s="95"/>
      <c r="BH749" s="95"/>
      <c r="BI749" s="95"/>
      <c r="BJ749" s="95"/>
      <c r="BK749" s="95"/>
      <c r="BL749" s="95"/>
      <c r="BM749" s="95"/>
      <c r="BN749" s="95"/>
      <c r="BO749" s="95"/>
    </row>
    <row r="750" spans="1:67" ht="25.5" hidden="1" x14ac:dyDescent="0.2">
      <c r="A750" s="52" t="s">
        <v>1879</v>
      </c>
      <c r="B750" s="52" t="s">
        <v>1880</v>
      </c>
      <c r="C750" s="53" t="s">
        <v>1881</v>
      </c>
      <c r="D750" s="55">
        <v>120</v>
      </c>
      <c r="E750" s="55">
        <v>30</v>
      </c>
      <c r="F750" s="57">
        <v>6.5</v>
      </c>
      <c r="G750" s="55">
        <v>4</v>
      </c>
      <c r="H750" s="55"/>
      <c r="I750" s="57"/>
      <c r="J750" s="90">
        <f t="shared" si="134"/>
        <v>0</v>
      </c>
      <c r="K750" s="77"/>
      <c r="L750" s="78">
        <v>803</v>
      </c>
      <c r="N750" s="95"/>
      <c r="O750" s="95"/>
      <c r="P750" s="95"/>
      <c r="Q750" s="112">
        <f t="shared" si="137"/>
        <v>2007.5</v>
      </c>
      <c r="R750" s="112">
        <f t="shared" si="135"/>
        <v>434.95833333333331</v>
      </c>
      <c r="S750" s="112">
        <f t="shared" si="136"/>
        <v>267.66666666666669</v>
      </c>
      <c r="T750" s="95"/>
      <c r="U750" s="95"/>
      <c r="V750" s="95"/>
      <c r="W750" s="95"/>
      <c r="X750" s="95"/>
      <c r="Y750" s="95"/>
      <c r="Z750" s="95"/>
      <c r="AA750" s="95"/>
      <c r="AB750" s="95"/>
      <c r="AC750" s="95"/>
      <c r="AD750" s="95"/>
      <c r="AE750" s="95"/>
      <c r="AF750" s="95"/>
      <c r="AG750" s="95"/>
      <c r="AH750" s="95"/>
      <c r="AI750" s="95"/>
      <c r="AJ750" s="95"/>
      <c r="AK750" s="95"/>
      <c r="AL750" s="95"/>
      <c r="AM750" s="95"/>
      <c r="AN750" s="95"/>
      <c r="AO750" s="95"/>
      <c r="AP750" s="95"/>
      <c r="AQ750" s="95"/>
      <c r="AR750" s="95"/>
      <c r="AS750" s="95"/>
      <c r="AT750" s="95"/>
      <c r="AU750" s="95"/>
      <c r="AV750" s="95"/>
      <c r="AW750" s="95"/>
      <c r="AX750" s="95"/>
      <c r="AY750" s="95"/>
      <c r="AZ750" s="95"/>
      <c r="BA750" s="95"/>
      <c r="BB750" s="95"/>
      <c r="BC750" s="95"/>
      <c r="BD750" s="95"/>
      <c r="BE750" s="95"/>
      <c r="BF750" s="95"/>
      <c r="BG750" s="95"/>
      <c r="BH750" s="95"/>
      <c r="BI750" s="95"/>
      <c r="BJ750" s="95"/>
      <c r="BK750" s="95"/>
      <c r="BL750" s="95"/>
      <c r="BM750" s="95"/>
      <c r="BN750" s="95"/>
      <c r="BO750" s="95"/>
    </row>
    <row r="751" spans="1:67" ht="25.5" hidden="1" x14ac:dyDescent="0.2">
      <c r="A751" s="52" t="s">
        <v>1882</v>
      </c>
      <c r="B751" s="52" t="s">
        <v>1883</v>
      </c>
      <c r="C751" s="53" t="s">
        <v>1884</v>
      </c>
      <c r="D751" s="55">
        <v>200</v>
      </c>
      <c r="E751" s="55">
        <v>10</v>
      </c>
      <c r="F751" s="57">
        <v>1.2</v>
      </c>
      <c r="G751" s="55">
        <v>4</v>
      </c>
      <c r="H751" s="55"/>
      <c r="I751" s="57"/>
      <c r="J751" s="90">
        <f t="shared" si="134"/>
        <v>0</v>
      </c>
      <c r="K751" s="77"/>
      <c r="L751" s="58">
        <v>25223</v>
      </c>
      <c r="N751" s="95"/>
      <c r="O751" s="95"/>
      <c r="P751" s="95"/>
      <c r="Q751" s="112">
        <f t="shared" si="137"/>
        <v>12611.5</v>
      </c>
      <c r="R751" s="112">
        <f t="shared" si="135"/>
        <v>1513.38</v>
      </c>
      <c r="S751" s="112">
        <f t="shared" si="136"/>
        <v>5044.6000000000004</v>
      </c>
      <c r="T751" s="95"/>
      <c r="U751" s="95"/>
      <c r="V751" s="95"/>
      <c r="W751" s="95"/>
      <c r="X751" s="95"/>
      <c r="Y751" s="95"/>
      <c r="Z751" s="95"/>
      <c r="AA751" s="95"/>
      <c r="AB751" s="95"/>
      <c r="AC751" s="95"/>
      <c r="AD751" s="95"/>
      <c r="AE751" s="95"/>
      <c r="AF751" s="95"/>
      <c r="AG751" s="95"/>
      <c r="AH751" s="95"/>
      <c r="AI751" s="95"/>
      <c r="AJ751" s="95"/>
      <c r="AK751" s="95"/>
      <c r="AL751" s="95"/>
      <c r="AM751" s="95"/>
      <c r="AN751" s="95"/>
      <c r="AO751" s="95"/>
      <c r="AP751" s="95"/>
      <c r="AQ751" s="95"/>
      <c r="AR751" s="95"/>
      <c r="AS751" s="95"/>
      <c r="AT751" s="95"/>
      <c r="AU751" s="95"/>
      <c r="AV751" s="95"/>
      <c r="AW751" s="95"/>
      <c r="AX751" s="95"/>
      <c r="AY751" s="95"/>
      <c r="AZ751" s="95"/>
      <c r="BA751" s="95"/>
      <c r="BB751" s="95"/>
      <c r="BC751" s="95"/>
      <c r="BD751" s="95"/>
      <c r="BE751" s="95"/>
      <c r="BF751" s="95"/>
      <c r="BG751" s="95"/>
      <c r="BH751" s="95"/>
      <c r="BI751" s="95"/>
      <c r="BJ751" s="95"/>
      <c r="BK751" s="95"/>
      <c r="BL751" s="95"/>
      <c r="BM751" s="95"/>
      <c r="BN751" s="95"/>
      <c r="BO751" s="95"/>
    </row>
    <row r="752" spans="1:67" ht="25.5" hidden="1" x14ac:dyDescent="0.2">
      <c r="A752" s="52" t="s">
        <v>1885</v>
      </c>
      <c r="B752" s="52" t="s">
        <v>1886</v>
      </c>
      <c r="C752" s="53" t="s">
        <v>1887</v>
      </c>
      <c r="D752" s="55">
        <v>200</v>
      </c>
      <c r="E752" s="55">
        <v>10</v>
      </c>
      <c r="F752" s="57">
        <v>1.8</v>
      </c>
      <c r="G752" s="55">
        <v>4</v>
      </c>
      <c r="H752" s="55"/>
      <c r="I752" s="57"/>
      <c r="J752" s="90">
        <f t="shared" si="134"/>
        <v>0</v>
      </c>
      <c r="K752" s="77"/>
      <c r="L752" s="58">
        <v>9057</v>
      </c>
      <c r="N752" s="95"/>
      <c r="O752" s="95"/>
      <c r="P752" s="95"/>
      <c r="Q752" s="112">
        <f t="shared" si="137"/>
        <v>4528.5</v>
      </c>
      <c r="R752" s="112">
        <f t="shared" si="135"/>
        <v>815.13000000000011</v>
      </c>
      <c r="S752" s="112">
        <f t="shared" si="136"/>
        <v>1811.4</v>
      </c>
      <c r="T752" s="95"/>
      <c r="U752" s="95"/>
      <c r="V752" s="95"/>
      <c r="W752" s="95"/>
      <c r="X752" s="95"/>
      <c r="Y752" s="95"/>
      <c r="Z752" s="95"/>
      <c r="AA752" s="95"/>
      <c r="AB752" s="95"/>
      <c r="AC752" s="95"/>
      <c r="AD752" s="95"/>
      <c r="AE752" s="95"/>
      <c r="AF752" s="95"/>
      <c r="AG752" s="95"/>
      <c r="AH752" s="95"/>
      <c r="AI752" s="95"/>
      <c r="AJ752" s="95"/>
      <c r="AK752" s="95"/>
      <c r="AL752" s="95"/>
      <c r="AM752" s="95"/>
      <c r="AN752" s="95"/>
      <c r="AO752" s="95"/>
      <c r="AP752" s="95"/>
      <c r="AQ752" s="95"/>
      <c r="AR752" s="95"/>
      <c r="AS752" s="95"/>
      <c r="AT752" s="95"/>
      <c r="AU752" s="95"/>
      <c r="AV752" s="95"/>
      <c r="AW752" s="95"/>
      <c r="AX752" s="95"/>
      <c r="AY752" s="95"/>
      <c r="AZ752" s="95"/>
      <c r="BA752" s="95"/>
      <c r="BB752" s="95"/>
      <c r="BC752" s="95"/>
      <c r="BD752" s="95"/>
      <c r="BE752" s="95"/>
      <c r="BF752" s="95"/>
      <c r="BG752" s="95"/>
      <c r="BH752" s="95"/>
      <c r="BI752" s="95"/>
      <c r="BJ752" s="95"/>
      <c r="BK752" s="95"/>
      <c r="BL752" s="95"/>
      <c r="BM752" s="95"/>
      <c r="BN752" s="95"/>
      <c r="BO752" s="95"/>
    </row>
    <row r="753" spans="1:67" ht="25.5" hidden="1" x14ac:dyDescent="0.2">
      <c r="A753" s="52" t="s">
        <v>1888</v>
      </c>
      <c r="B753" s="52" t="s">
        <v>1889</v>
      </c>
      <c r="C753" s="53" t="s">
        <v>1890</v>
      </c>
      <c r="D753" s="55">
        <v>200</v>
      </c>
      <c r="E753" s="55">
        <v>10</v>
      </c>
      <c r="F753" s="57">
        <v>3</v>
      </c>
      <c r="G753" s="55">
        <v>4</v>
      </c>
      <c r="H753" s="55"/>
      <c r="I753" s="57"/>
      <c r="J753" s="90">
        <f t="shared" si="134"/>
        <v>0</v>
      </c>
      <c r="K753" s="77"/>
      <c r="L753" s="58">
        <v>42306</v>
      </c>
      <c r="N753" s="95"/>
      <c r="O753" s="95"/>
      <c r="P753" s="95"/>
      <c r="Q753" s="112">
        <f t="shared" si="137"/>
        <v>19037.7</v>
      </c>
      <c r="R753" s="112">
        <f t="shared" si="135"/>
        <v>6345.9</v>
      </c>
      <c r="S753" s="112">
        <f t="shared" si="136"/>
        <v>8461.2000000000007</v>
      </c>
      <c r="T753" s="95"/>
      <c r="U753" s="95"/>
      <c r="V753" s="95"/>
      <c r="W753" s="95"/>
      <c r="X753" s="95"/>
      <c r="Y753" s="95"/>
      <c r="Z753" s="95"/>
      <c r="AA753" s="95"/>
      <c r="AB753" s="95"/>
      <c r="AC753" s="95"/>
      <c r="AD753" s="95"/>
      <c r="AE753" s="95"/>
      <c r="AF753" s="95"/>
      <c r="AG753" s="95"/>
      <c r="AH753" s="95"/>
      <c r="AI753" s="95"/>
      <c r="AJ753" s="95"/>
      <c r="AK753" s="95"/>
      <c r="AL753" s="95"/>
      <c r="AM753" s="95"/>
      <c r="AN753" s="95"/>
      <c r="AO753" s="95"/>
      <c r="AP753" s="95"/>
      <c r="AQ753" s="95"/>
      <c r="AR753" s="95"/>
      <c r="AS753" s="95"/>
      <c r="AT753" s="95"/>
      <c r="AU753" s="95"/>
      <c r="AV753" s="95"/>
      <c r="AW753" s="95"/>
      <c r="AX753" s="95"/>
      <c r="AY753" s="95"/>
      <c r="AZ753" s="95"/>
      <c r="BA753" s="95"/>
      <c r="BB753" s="95"/>
      <c r="BC753" s="95"/>
      <c r="BD753" s="95"/>
      <c r="BE753" s="95"/>
      <c r="BF753" s="95"/>
      <c r="BG753" s="95"/>
      <c r="BH753" s="95"/>
      <c r="BI753" s="95"/>
      <c r="BJ753" s="95"/>
      <c r="BK753" s="95"/>
      <c r="BL753" s="95"/>
      <c r="BM753" s="95"/>
      <c r="BN753" s="95"/>
      <c r="BO753" s="95"/>
    </row>
    <row r="754" spans="1:67" ht="25.5" hidden="1" x14ac:dyDescent="0.2">
      <c r="A754" s="52" t="s">
        <v>1891</v>
      </c>
      <c r="B754" s="52" t="s">
        <v>1892</v>
      </c>
      <c r="C754" s="53" t="s">
        <v>1893</v>
      </c>
      <c r="D754" s="55">
        <v>200</v>
      </c>
      <c r="E754" s="55">
        <v>10</v>
      </c>
      <c r="F754" s="57">
        <v>2.5</v>
      </c>
      <c r="G754" s="55">
        <v>4</v>
      </c>
      <c r="H754" s="55"/>
      <c r="I754" s="57"/>
      <c r="J754" s="90">
        <f t="shared" si="134"/>
        <v>0</v>
      </c>
      <c r="K754" s="77"/>
      <c r="L754" s="58">
        <v>67071</v>
      </c>
      <c r="N754" s="95"/>
      <c r="O754" s="95"/>
      <c r="P754" s="95"/>
      <c r="Q754" s="112">
        <f t="shared" si="137"/>
        <v>30181.95</v>
      </c>
      <c r="R754" s="112">
        <f t="shared" si="135"/>
        <v>8383.875</v>
      </c>
      <c r="S754" s="112">
        <f t="shared" si="136"/>
        <v>13414.2</v>
      </c>
      <c r="T754" s="95"/>
      <c r="U754" s="95"/>
      <c r="V754" s="95"/>
      <c r="W754" s="95"/>
      <c r="X754" s="95"/>
      <c r="Y754" s="95"/>
      <c r="Z754" s="95"/>
      <c r="AA754" s="95"/>
      <c r="AB754" s="95"/>
      <c r="AC754" s="95"/>
      <c r="AD754" s="95"/>
      <c r="AE754" s="95"/>
      <c r="AF754" s="95"/>
      <c r="AG754" s="95"/>
      <c r="AH754" s="95"/>
      <c r="AI754" s="95"/>
      <c r="AJ754" s="95"/>
      <c r="AK754" s="95"/>
      <c r="AL754" s="95"/>
      <c r="AM754" s="95"/>
      <c r="AN754" s="95"/>
      <c r="AO754" s="95"/>
      <c r="AP754" s="95"/>
      <c r="AQ754" s="95"/>
      <c r="AR754" s="95"/>
      <c r="AS754" s="95"/>
      <c r="AT754" s="95"/>
      <c r="AU754" s="95"/>
      <c r="AV754" s="95"/>
      <c r="AW754" s="95"/>
      <c r="AX754" s="95"/>
      <c r="AY754" s="95"/>
      <c r="AZ754" s="95"/>
      <c r="BA754" s="95"/>
      <c r="BB754" s="95"/>
      <c r="BC754" s="95"/>
      <c r="BD754" s="95"/>
      <c r="BE754" s="95"/>
      <c r="BF754" s="95"/>
      <c r="BG754" s="95"/>
      <c r="BH754" s="95"/>
      <c r="BI754" s="95"/>
      <c r="BJ754" s="95"/>
      <c r="BK754" s="95"/>
      <c r="BL754" s="95"/>
      <c r="BM754" s="95"/>
      <c r="BN754" s="95"/>
      <c r="BO754" s="95"/>
    </row>
    <row r="755" spans="1:67" ht="25.5" hidden="1" x14ac:dyDescent="0.2">
      <c r="A755" s="52" t="s">
        <v>1894</v>
      </c>
      <c r="B755" s="52" t="s">
        <v>1895</v>
      </c>
      <c r="C755" s="53" t="s">
        <v>1896</v>
      </c>
      <c r="D755" s="55">
        <v>200</v>
      </c>
      <c r="E755" s="55">
        <v>10</v>
      </c>
      <c r="F755" s="57">
        <v>2.2000000000000002</v>
      </c>
      <c r="G755" s="55">
        <v>4</v>
      </c>
      <c r="H755" s="55"/>
      <c r="I755" s="57"/>
      <c r="J755" s="90">
        <f t="shared" si="134"/>
        <v>0</v>
      </c>
      <c r="K755" s="77"/>
      <c r="L755" s="58">
        <v>153517</v>
      </c>
      <c r="N755" s="95"/>
      <c r="O755" s="95"/>
      <c r="P755" s="95"/>
      <c r="Q755" s="112">
        <f t="shared" si="137"/>
        <v>69082.649999999994</v>
      </c>
      <c r="R755" s="112">
        <f t="shared" si="135"/>
        <v>16886.870000000003</v>
      </c>
      <c r="S755" s="112">
        <f t="shared" si="136"/>
        <v>30703.4</v>
      </c>
      <c r="T755" s="95"/>
      <c r="U755" s="95"/>
      <c r="V755" s="95"/>
      <c r="W755" s="95"/>
      <c r="X755" s="95"/>
      <c r="Y755" s="95"/>
      <c r="Z755" s="95"/>
      <c r="AA755" s="95"/>
      <c r="AB755" s="95"/>
      <c r="AC755" s="95"/>
      <c r="AD755" s="95"/>
      <c r="AE755" s="95"/>
      <c r="AF755" s="95"/>
      <c r="AG755" s="95"/>
      <c r="AH755" s="95"/>
      <c r="AI755" s="95"/>
      <c r="AJ755" s="95"/>
      <c r="AK755" s="95"/>
      <c r="AL755" s="95"/>
      <c r="AM755" s="95"/>
      <c r="AN755" s="95"/>
      <c r="AO755" s="95"/>
      <c r="AP755" s="95"/>
      <c r="AQ755" s="95"/>
      <c r="AR755" s="95"/>
      <c r="AS755" s="95"/>
      <c r="AT755" s="95"/>
      <c r="AU755" s="95"/>
      <c r="AV755" s="95"/>
      <c r="AW755" s="95"/>
      <c r="AX755" s="95"/>
      <c r="AY755" s="95"/>
      <c r="AZ755" s="95"/>
      <c r="BA755" s="95"/>
      <c r="BB755" s="95"/>
      <c r="BC755" s="95"/>
      <c r="BD755" s="95"/>
      <c r="BE755" s="95"/>
      <c r="BF755" s="95"/>
      <c r="BG755" s="95"/>
      <c r="BH755" s="95"/>
      <c r="BI755" s="95"/>
      <c r="BJ755" s="95"/>
      <c r="BK755" s="95"/>
      <c r="BL755" s="95"/>
      <c r="BM755" s="95"/>
      <c r="BN755" s="95"/>
      <c r="BO755" s="95"/>
    </row>
    <row r="756" spans="1:67" ht="38.25" hidden="1" x14ac:dyDescent="0.2">
      <c r="A756" s="52" t="s">
        <v>1897</v>
      </c>
      <c r="B756" s="52" t="s">
        <v>1898</v>
      </c>
      <c r="C756" s="53" t="s">
        <v>1899</v>
      </c>
      <c r="D756" s="55">
        <v>200</v>
      </c>
      <c r="E756" s="55">
        <v>10</v>
      </c>
      <c r="F756" s="57">
        <v>2.5</v>
      </c>
      <c r="G756" s="55">
        <v>4</v>
      </c>
      <c r="H756" s="55"/>
      <c r="I756" s="57"/>
      <c r="J756" s="90">
        <f t="shared" si="134"/>
        <v>0</v>
      </c>
      <c r="K756" s="77"/>
      <c r="L756" s="58">
        <v>64204</v>
      </c>
      <c r="N756" s="95"/>
      <c r="O756" s="95"/>
      <c r="P756" s="95"/>
      <c r="Q756" s="112">
        <f t="shared" si="137"/>
        <v>28891.8</v>
      </c>
      <c r="R756" s="112">
        <f t="shared" si="135"/>
        <v>8025.5</v>
      </c>
      <c r="S756" s="112">
        <f t="shared" si="136"/>
        <v>12840.8</v>
      </c>
      <c r="T756" s="95"/>
      <c r="U756" s="95"/>
      <c r="V756" s="95"/>
      <c r="W756" s="95"/>
      <c r="X756" s="95"/>
      <c r="Y756" s="95"/>
      <c r="Z756" s="95"/>
      <c r="AA756" s="95"/>
      <c r="AB756" s="95"/>
      <c r="AC756" s="95"/>
      <c r="AD756" s="95"/>
      <c r="AE756" s="95"/>
      <c r="AF756" s="95"/>
      <c r="AG756" s="95"/>
      <c r="AH756" s="95"/>
      <c r="AI756" s="95"/>
      <c r="AJ756" s="95"/>
      <c r="AK756" s="95"/>
      <c r="AL756" s="95"/>
      <c r="AM756" s="95"/>
      <c r="AN756" s="95"/>
      <c r="AO756" s="95"/>
      <c r="AP756" s="95"/>
      <c r="AQ756" s="95"/>
      <c r="AR756" s="95"/>
      <c r="AS756" s="95"/>
      <c r="AT756" s="95"/>
      <c r="AU756" s="95"/>
      <c r="AV756" s="95"/>
      <c r="AW756" s="95"/>
      <c r="AX756" s="95"/>
      <c r="AY756" s="95"/>
      <c r="AZ756" s="95"/>
      <c r="BA756" s="95"/>
      <c r="BB756" s="95"/>
      <c r="BC756" s="95"/>
      <c r="BD756" s="95"/>
      <c r="BE756" s="95"/>
      <c r="BF756" s="95"/>
      <c r="BG756" s="95"/>
      <c r="BH756" s="95"/>
      <c r="BI756" s="95"/>
      <c r="BJ756" s="95"/>
      <c r="BK756" s="95"/>
      <c r="BL756" s="95"/>
      <c r="BM756" s="95"/>
      <c r="BN756" s="95"/>
      <c r="BO756" s="95"/>
    </row>
    <row r="757" spans="1:67" ht="25.5" hidden="1" x14ac:dyDescent="0.2">
      <c r="A757" s="52" t="s">
        <v>1900</v>
      </c>
      <c r="B757" s="52" t="s">
        <v>1901</v>
      </c>
      <c r="C757" s="53" t="s">
        <v>1902</v>
      </c>
      <c r="D757" s="55">
        <v>200</v>
      </c>
      <c r="E757" s="55">
        <v>10</v>
      </c>
      <c r="F757" s="57">
        <v>3.5</v>
      </c>
      <c r="G757" s="55">
        <v>4</v>
      </c>
      <c r="H757" s="55"/>
      <c r="I757" s="57"/>
      <c r="J757" s="90">
        <f t="shared" si="134"/>
        <v>0</v>
      </c>
      <c r="K757" s="77"/>
      <c r="L757" s="58">
        <v>8599</v>
      </c>
      <c r="N757" s="95"/>
      <c r="O757" s="95"/>
      <c r="P757" s="95"/>
      <c r="Q757" s="112">
        <f t="shared" si="137"/>
        <v>4299.5</v>
      </c>
      <c r="R757" s="112">
        <f t="shared" si="135"/>
        <v>1504.825</v>
      </c>
      <c r="S757" s="112">
        <f t="shared" si="136"/>
        <v>1719.8</v>
      </c>
      <c r="T757" s="95"/>
      <c r="U757" s="95"/>
      <c r="V757" s="95"/>
      <c r="W757" s="95"/>
      <c r="X757" s="95"/>
      <c r="Y757" s="95"/>
      <c r="Z757" s="95"/>
      <c r="AA757" s="95"/>
      <c r="AB757" s="95"/>
      <c r="AC757" s="95"/>
      <c r="AD757" s="95"/>
      <c r="AE757" s="95"/>
      <c r="AF757" s="95"/>
      <c r="AG757" s="95"/>
      <c r="AH757" s="95"/>
      <c r="AI757" s="95"/>
      <c r="AJ757" s="95"/>
      <c r="AK757" s="95"/>
      <c r="AL757" s="95"/>
      <c r="AM757" s="95"/>
      <c r="AN757" s="95"/>
      <c r="AO757" s="95"/>
      <c r="AP757" s="95"/>
      <c r="AQ757" s="95"/>
      <c r="AR757" s="95"/>
      <c r="AS757" s="95"/>
      <c r="AT757" s="95"/>
      <c r="AU757" s="95"/>
      <c r="AV757" s="95"/>
      <c r="AW757" s="95"/>
      <c r="AX757" s="95"/>
      <c r="AY757" s="95"/>
      <c r="AZ757" s="95"/>
      <c r="BA757" s="95"/>
      <c r="BB757" s="95"/>
      <c r="BC757" s="95"/>
      <c r="BD757" s="95"/>
      <c r="BE757" s="95"/>
      <c r="BF757" s="95"/>
      <c r="BG757" s="95"/>
      <c r="BH757" s="95"/>
      <c r="BI757" s="95"/>
      <c r="BJ757" s="95"/>
      <c r="BK757" s="95"/>
      <c r="BL757" s="95"/>
      <c r="BM757" s="95"/>
      <c r="BN757" s="95"/>
      <c r="BO757" s="95"/>
    </row>
    <row r="758" spans="1:67" ht="25.5" hidden="1" x14ac:dyDescent="0.2">
      <c r="A758" s="52" t="s">
        <v>1903</v>
      </c>
      <c r="B758" s="52" t="s">
        <v>1904</v>
      </c>
      <c r="C758" s="53" t="s">
        <v>1905</v>
      </c>
      <c r="D758" s="55">
        <v>200</v>
      </c>
      <c r="E758" s="55">
        <v>10</v>
      </c>
      <c r="F758" s="57">
        <v>3.5</v>
      </c>
      <c r="G758" s="55">
        <v>4</v>
      </c>
      <c r="H758" s="55"/>
      <c r="I758" s="57"/>
      <c r="J758" s="90">
        <f t="shared" si="134"/>
        <v>0</v>
      </c>
      <c r="K758" s="77"/>
      <c r="L758" s="58">
        <v>1200</v>
      </c>
      <c r="N758" s="95"/>
      <c r="O758" s="95"/>
      <c r="P758" s="95"/>
      <c r="Q758" s="112">
        <f t="shared" si="137"/>
        <v>600</v>
      </c>
      <c r="R758" s="112">
        <f t="shared" si="135"/>
        <v>210.00000000000003</v>
      </c>
      <c r="S758" s="112">
        <f t="shared" si="136"/>
        <v>240</v>
      </c>
      <c r="T758" s="95"/>
      <c r="U758" s="95"/>
      <c r="V758" s="95"/>
      <c r="W758" s="95"/>
      <c r="X758" s="95"/>
      <c r="Y758" s="95"/>
      <c r="Z758" s="95"/>
      <c r="AA758" s="95"/>
      <c r="AB758" s="95"/>
      <c r="AC758" s="95"/>
      <c r="AD758" s="95"/>
      <c r="AE758" s="95"/>
      <c r="AF758" s="95"/>
      <c r="AG758" s="95"/>
      <c r="AH758" s="95"/>
      <c r="AI758" s="95"/>
      <c r="AJ758" s="95"/>
      <c r="AK758" s="95"/>
      <c r="AL758" s="95"/>
      <c r="AM758" s="95"/>
      <c r="AN758" s="95"/>
      <c r="AO758" s="95"/>
      <c r="AP758" s="95"/>
      <c r="AQ758" s="95"/>
      <c r="AR758" s="95"/>
      <c r="AS758" s="95"/>
      <c r="AT758" s="95"/>
      <c r="AU758" s="95"/>
      <c r="AV758" s="95"/>
      <c r="AW758" s="95"/>
      <c r="AX758" s="95"/>
      <c r="AY758" s="95"/>
      <c r="AZ758" s="95"/>
      <c r="BA758" s="95"/>
      <c r="BB758" s="95"/>
      <c r="BC758" s="95"/>
      <c r="BD758" s="95"/>
      <c r="BE758" s="95"/>
      <c r="BF758" s="95"/>
      <c r="BG758" s="95"/>
      <c r="BH758" s="95"/>
      <c r="BI758" s="95"/>
      <c r="BJ758" s="95"/>
      <c r="BK758" s="95"/>
      <c r="BL758" s="95"/>
      <c r="BM758" s="95"/>
      <c r="BN758" s="95"/>
      <c r="BO758" s="95"/>
    </row>
    <row r="759" spans="1:67" ht="25.5" hidden="1" x14ac:dyDescent="0.2">
      <c r="A759" s="52" t="s">
        <v>1906</v>
      </c>
      <c r="B759" s="52" t="s">
        <v>1907</v>
      </c>
      <c r="C759" s="53" t="s">
        <v>1908</v>
      </c>
      <c r="D759" s="55">
        <v>200</v>
      </c>
      <c r="E759" s="55">
        <v>10</v>
      </c>
      <c r="F759" s="57">
        <v>3.5</v>
      </c>
      <c r="G759" s="55">
        <v>4</v>
      </c>
      <c r="H759" s="55"/>
      <c r="I759" s="57"/>
      <c r="J759" s="90">
        <f t="shared" si="134"/>
        <v>0</v>
      </c>
      <c r="K759" s="77"/>
      <c r="L759" s="78">
        <v>500</v>
      </c>
      <c r="N759" s="95"/>
      <c r="O759" s="95"/>
      <c r="P759" s="95"/>
      <c r="Q759" s="112">
        <f t="shared" si="137"/>
        <v>250</v>
      </c>
      <c r="R759" s="112">
        <f t="shared" si="135"/>
        <v>87.5</v>
      </c>
      <c r="S759" s="112">
        <f t="shared" si="136"/>
        <v>100</v>
      </c>
      <c r="T759" s="95"/>
      <c r="U759" s="95"/>
      <c r="V759" s="95"/>
      <c r="W759" s="95"/>
      <c r="X759" s="95"/>
      <c r="Y759" s="95"/>
      <c r="Z759" s="95"/>
      <c r="AA759" s="95"/>
      <c r="AB759" s="95"/>
      <c r="AC759" s="95"/>
      <c r="AD759" s="95"/>
      <c r="AE759" s="95"/>
      <c r="AF759" s="95"/>
      <c r="AG759" s="95"/>
      <c r="AH759" s="95"/>
      <c r="AI759" s="95"/>
      <c r="AJ759" s="95"/>
      <c r="AK759" s="95"/>
      <c r="AL759" s="95"/>
      <c r="AM759" s="95"/>
      <c r="AN759" s="95"/>
      <c r="AO759" s="95"/>
      <c r="AP759" s="95"/>
      <c r="AQ759" s="95"/>
      <c r="AR759" s="95"/>
      <c r="AS759" s="95"/>
      <c r="AT759" s="95"/>
      <c r="AU759" s="95"/>
      <c r="AV759" s="95"/>
      <c r="AW759" s="95"/>
      <c r="AX759" s="95"/>
      <c r="AY759" s="95"/>
      <c r="AZ759" s="95"/>
      <c r="BA759" s="95"/>
      <c r="BB759" s="95"/>
      <c r="BC759" s="95"/>
      <c r="BD759" s="95"/>
      <c r="BE759" s="95"/>
      <c r="BF759" s="95"/>
      <c r="BG759" s="95"/>
      <c r="BH759" s="95"/>
      <c r="BI759" s="95"/>
      <c r="BJ759" s="95"/>
      <c r="BK759" s="95"/>
      <c r="BL759" s="95"/>
      <c r="BM759" s="95"/>
      <c r="BN759" s="95"/>
      <c r="BO759" s="95"/>
    </row>
    <row r="760" spans="1:67" ht="25.5" hidden="1" x14ac:dyDescent="0.2">
      <c r="A760" s="52" t="s">
        <v>1909</v>
      </c>
      <c r="B760" s="52" t="s">
        <v>1910</v>
      </c>
      <c r="C760" s="53" t="s">
        <v>1911</v>
      </c>
      <c r="D760" s="55">
        <v>200</v>
      </c>
      <c r="E760" s="55">
        <v>10</v>
      </c>
      <c r="F760" s="57">
        <v>3.5</v>
      </c>
      <c r="G760" s="55">
        <v>4</v>
      </c>
      <c r="H760" s="55"/>
      <c r="I760" s="57"/>
      <c r="J760" s="90">
        <f t="shared" si="134"/>
        <v>0</v>
      </c>
      <c r="K760" s="77"/>
      <c r="L760" s="58">
        <v>22000</v>
      </c>
      <c r="N760" s="95"/>
      <c r="O760" s="95"/>
      <c r="P760" s="95"/>
      <c r="Q760" s="112">
        <f t="shared" si="137"/>
        <v>11000</v>
      </c>
      <c r="R760" s="112">
        <f t="shared" si="135"/>
        <v>3850.0000000000005</v>
      </c>
      <c r="S760" s="112">
        <f t="shared" si="136"/>
        <v>4400</v>
      </c>
      <c r="T760" s="95"/>
      <c r="U760" s="95"/>
      <c r="V760" s="95"/>
      <c r="W760" s="95"/>
      <c r="X760" s="95"/>
      <c r="Y760" s="95"/>
      <c r="Z760" s="95"/>
      <c r="AA760" s="95"/>
      <c r="AB760" s="95"/>
      <c r="AC760" s="95"/>
      <c r="AD760" s="95"/>
      <c r="AE760" s="95"/>
      <c r="AF760" s="95"/>
      <c r="AG760" s="95"/>
      <c r="AH760" s="95"/>
      <c r="AI760" s="95"/>
      <c r="AJ760" s="95"/>
      <c r="AK760" s="95"/>
      <c r="AL760" s="95"/>
      <c r="AM760" s="95"/>
      <c r="AN760" s="95"/>
      <c r="AO760" s="95"/>
      <c r="AP760" s="95"/>
      <c r="AQ760" s="95"/>
      <c r="AR760" s="95"/>
      <c r="AS760" s="95"/>
      <c r="AT760" s="95"/>
      <c r="AU760" s="95"/>
      <c r="AV760" s="95"/>
      <c r="AW760" s="95"/>
      <c r="AX760" s="95"/>
      <c r="AY760" s="95"/>
      <c r="AZ760" s="95"/>
      <c r="BA760" s="95"/>
      <c r="BB760" s="95"/>
      <c r="BC760" s="95"/>
      <c r="BD760" s="95"/>
      <c r="BE760" s="95"/>
      <c r="BF760" s="95"/>
      <c r="BG760" s="95"/>
      <c r="BH760" s="95"/>
      <c r="BI760" s="95"/>
      <c r="BJ760" s="95"/>
      <c r="BK760" s="95"/>
      <c r="BL760" s="95"/>
      <c r="BM760" s="95"/>
      <c r="BN760" s="95"/>
      <c r="BO760" s="95"/>
    </row>
    <row r="761" spans="1:67" ht="25.5" hidden="1" x14ac:dyDescent="0.2">
      <c r="A761" s="52" t="s">
        <v>1912</v>
      </c>
      <c r="B761" s="52" t="s">
        <v>1913</v>
      </c>
      <c r="C761" s="53" t="s">
        <v>1914</v>
      </c>
      <c r="D761" s="55">
        <v>200</v>
      </c>
      <c r="E761" s="55">
        <v>10</v>
      </c>
      <c r="F761" s="57">
        <v>3.5</v>
      </c>
      <c r="G761" s="55">
        <v>4</v>
      </c>
      <c r="H761" s="55"/>
      <c r="I761" s="57"/>
      <c r="J761" s="90">
        <f t="shared" si="134"/>
        <v>0</v>
      </c>
      <c r="K761" s="77"/>
      <c r="L761" s="58">
        <v>16360</v>
      </c>
      <c r="N761" s="95"/>
      <c r="O761" s="95"/>
      <c r="P761" s="95"/>
      <c r="Q761" s="112">
        <f t="shared" si="137"/>
        <v>8180</v>
      </c>
      <c r="R761" s="112">
        <f t="shared" si="135"/>
        <v>2863</v>
      </c>
      <c r="S761" s="112">
        <f t="shared" si="136"/>
        <v>3272</v>
      </c>
      <c r="T761" s="95"/>
      <c r="U761" s="95"/>
      <c r="V761" s="95"/>
      <c r="W761" s="95"/>
      <c r="X761" s="95"/>
      <c r="Y761" s="95"/>
      <c r="Z761" s="95"/>
      <c r="AA761" s="95"/>
      <c r="AB761" s="95"/>
      <c r="AC761" s="95"/>
      <c r="AD761" s="95"/>
      <c r="AE761" s="95"/>
      <c r="AF761" s="95"/>
      <c r="AG761" s="95"/>
      <c r="AH761" s="95"/>
      <c r="AI761" s="95"/>
      <c r="AJ761" s="95"/>
      <c r="AK761" s="95"/>
      <c r="AL761" s="95"/>
      <c r="AM761" s="95"/>
      <c r="AN761" s="95"/>
      <c r="AO761" s="95"/>
      <c r="AP761" s="95"/>
      <c r="AQ761" s="95"/>
      <c r="AR761" s="95"/>
      <c r="AS761" s="95"/>
      <c r="AT761" s="95"/>
      <c r="AU761" s="95"/>
      <c r="AV761" s="95"/>
      <c r="AW761" s="95"/>
      <c r="AX761" s="95"/>
      <c r="AY761" s="95"/>
      <c r="AZ761" s="95"/>
      <c r="BA761" s="95"/>
      <c r="BB761" s="95"/>
      <c r="BC761" s="95"/>
      <c r="BD761" s="95"/>
      <c r="BE761" s="95"/>
      <c r="BF761" s="95"/>
      <c r="BG761" s="95"/>
      <c r="BH761" s="95"/>
      <c r="BI761" s="95"/>
      <c r="BJ761" s="95"/>
      <c r="BK761" s="95"/>
      <c r="BL761" s="95"/>
      <c r="BM761" s="95"/>
      <c r="BN761" s="95"/>
      <c r="BO761" s="95"/>
    </row>
    <row r="762" spans="1:67" ht="25.5" hidden="1" x14ac:dyDescent="0.2">
      <c r="A762" s="52" t="s">
        <v>1915</v>
      </c>
      <c r="B762" s="52" t="s">
        <v>1916</v>
      </c>
      <c r="C762" s="53" t="s">
        <v>1917</v>
      </c>
      <c r="D762" s="55">
        <v>200</v>
      </c>
      <c r="E762" s="55">
        <v>10</v>
      </c>
      <c r="F762" s="57">
        <v>2.2000000000000002</v>
      </c>
      <c r="G762" s="55">
        <v>4</v>
      </c>
      <c r="H762" s="55"/>
      <c r="I762" s="57"/>
      <c r="J762" s="90">
        <f t="shared" si="134"/>
        <v>0</v>
      </c>
      <c r="K762" s="77"/>
      <c r="L762" s="78">
        <v>200</v>
      </c>
      <c r="N762" s="95"/>
      <c r="O762" s="95"/>
      <c r="P762" s="95"/>
      <c r="Q762" s="112">
        <f t="shared" si="137"/>
        <v>100</v>
      </c>
      <c r="R762" s="112">
        <f t="shared" si="135"/>
        <v>22</v>
      </c>
      <c r="S762" s="112">
        <f t="shared" si="136"/>
        <v>40</v>
      </c>
      <c r="T762" s="95"/>
      <c r="U762" s="95"/>
      <c r="V762" s="95"/>
      <c r="W762" s="95"/>
      <c r="X762" s="95"/>
      <c r="Y762" s="95"/>
      <c r="Z762" s="95"/>
      <c r="AA762" s="95"/>
      <c r="AB762" s="95"/>
      <c r="AC762" s="95"/>
      <c r="AD762" s="95"/>
      <c r="AE762" s="95"/>
      <c r="AF762" s="95"/>
      <c r="AG762" s="95"/>
      <c r="AH762" s="95"/>
      <c r="AI762" s="95"/>
      <c r="AJ762" s="95"/>
      <c r="AK762" s="95"/>
      <c r="AL762" s="95"/>
      <c r="AM762" s="95"/>
      <c r="AN762" s="95"/>
      <c r="AO762" s="95"/>
      <c r="AP762" s="95"/>
      <c r="AQ762" s="95"/>
      <c r="AR762" s="95"/>
      <c r="AS762" s="95"/>
      <c r="AT762" s="95"/>
      <c r="AU762" s="95"/>
      <c r="AV762" s="95"/>
      <c r="AW762" s="95"/>
      <c r="AX762" s="95"/>
      <c r="AY762" s="95"/>
      <c r="AZ762" s="95"/>
      <c r="BA762" s="95"/>
      <c r="BB762" s="95"/>
      <c r="BC762" s="95"/>
      <c r="BD762" s="95"/>
      <c r="BE762" s="95"/>
      <c r="BF762" s="95"/>
      <c r="BG762" s="95"/>
      <c r="BH762" s="95"/>
      <c r="BI762" s="95"/>
      <c r="BJ762" s="95"/>
      <c r="BK762" s="95"/>
      <c r="BL762" s="95"/>
      <c r="BM762" s="95"/>
      <c r="BN762" s="95"/>
      <c r="BO762" s="95"/>
    </row>
    <row r="763" spans="1:67" ht="25.5" hidden="1" x14ac:dyDescent="0.2">
      <c r="A763" s="52" t="s">
        <v>1918</v>
      </c>
      <c r="B763" s="52" t="s">
        <v>1919</v>
      </c>
      <c r="C763" s="53" t="s">
        <v>1920</v>
      </c>
      <c r="D763" s="55">
        <v>200</v>
      </c>
      <c r="E763" s="55">
        <v>10</v>
      </c>
      <c r="F763" s="57">
        <v>2.2000000000000002</v>
      </c>
      <c r="G763" s="55">
        <v>4</v>
      </c>
      <c r="H763" s="55"/>
      <c r="I763" s="57"/>
      <c r="J763" s="90">
        <f t="shared" si="134"/>
        <v>0</v>
      </c>
      <c r="K763" s="77"/>
      <c r="L763" s="58">
        <v>1200</v>
      </c>
      <c r="N763" s="95"/>
      <c r="O763" s="95"/>
      <c r="P763" s="95"/>
      <c r="Q763" s="112">
        <f t="shared" si="137"/>
        <v>600</v>
      </c>
      <c r="R763" s="112">
        <f t="shared" si="135"/>
        <v>132.00000000000003</v>
      </c>
      <c r="S763" s="112">
        <f t="shared" si="136"/>
        <v>240</v>
      </c>
      <c r="T763" s="95"/>
      <c r="U763" s="95"/>
      <c r="V763" s="95"/>
      <c r="W763" s="95"/>
      <c r="X763" s="95"/>
      <c r="Y763" s="95"/>
      <c r="Z763" s="95"/>
      <c r="AA763" s="95"/>
      <c r="AB763" s="95"/>
      <c r="AC763" s="95"/>
      <c r="AD763" s="95"/>
      <c r="AE763" s="95"/>
      <c r="AF763" s="95"/>
      <c r="AG763" s="95"/>
      <c r="AH763" s="95"/>
      <c r="AI763" s="95"/>
      <c r="AJ763" s="95"/>
      <c r="AK763" s="95"/>
      <c r="AL763" s="95"/>
      <c r="AM763" s="95"/>
      <c r="AN763" s="95"/>
      <c r="AO763" s="95"/>
      <c r="AP763" s="95"/>
      <c r="AQ763" s="95"/>
      <c r="AR763" s="95"/>
      <c r="AS763" s="95"/>
      <c r="AT763" s="95"/>
      <c r="AU763" s="95"/>
      <c r="AV763" s="95"/>
      <c r="AW763" s="95"/>
      <c r="AX763" s="95"/>
      <c r="AY763" s="95"/>
      <c r="AZ763" s="95"/>
      <c r="BA763" s="95"/>
      <c r="BB763" s="95"/>
      <c r="BC763" s="95"/>
      <c r="BD763" s="95"/>
      <c r="BE763" s="95"/>
      <c r="BF763" s="95"/>
      <c r="BG763" s="95"/>
      <c r="BH763" s="95"/>
      <c r="BI763" s="95"/>
      <c r="BJ763" s="95"/>
      <c r="BK763" s="95"/>
      <c r="BL763" s="95"/>
      <c r="BM763" s="95"/>
      <c r="BN763" s="95"/>
      <c r="BO763" s="95"/>
    </row>
    <row r="764" spans="1:67" ht="25.5" hidden="1" x14ac:dyDescent="0.2">
      <c r="A764" s="52" t="s">
        <v>1921</v>
      </c>
      <c r="B764" s="52" t="s">
        <v>1922</v>
      </c>
      <c r="C764" s="53" t="s">
        <v>1923</v>
      </c>
      <c r="D764" s="55">
        <v>200</v>
      </c>
      <c r="E764" s="55">
        <v>10</v>
      </c>
      <c r="F764" s="57">
        <v>2.2000000000000002</v>
      </c>
      <c r="G764" s="55">
        <v>4</v>
      </c>
      <c r="H764" s="55"/>
      <c r="I764" s="57"/>
      <c r="J764" s="90">
        <f t="shared" si="134"/>
        <v>0</v>
      </c>
      <c r="K764" s="77"/>
      <c r="L764" s="58">
        <v>2800</v>
      </c>
      <c r="N764" s="95"/>
      <c r="O764" s="95"/>
      <c r="P764" s="95"/>
      <c r="Q764" s="112">
        <f t="shared" si="137"/>
        <v>1400</v>
      </c>
      <c r="R764" s="112">
        <f t="shared" si="135"/>
        <v>308.00000000000006</v>
      </c>
      <c r="S764" s="112">
        <f t="shared" si="136"/>
        <v>560</v>
      </c>
      <c r="T764" s="95"/>
      <c r="U764" s="95"/>
      <c r="V764" s="95"/>
      <c r="W764" s="95"/>
      <c r="X764" s="95"/>
      <c r="Y764" s="95"/>
      <c r="Z764" s="95"/>
      <c r="AA764" s="95"/>
      <c r="AB764" s="95"/>
      <c r="AC764" s="95"/>
      <c r="AD764" s="95"/>
      <c r="AE764" s="95"/>
      <c r="AF764" s="95"/>
      <c r="AG764" s="95"/>
      <c r="AH764" s="95"/>
      <c r="AI764" s="95"/>
      <c r="AJ764" s="95"/>
      <c r="AK764" s="95"/>
      <c r="AL764" s="95"/>
      <c r="AM764" s="95"/>
      <c r="AN764" s="95"/>
      <c r="AO764" s="95"/>
      <c r="AP764" s="95"/>
      <c r="AQ764" s="95"/>
      <c r="AR764" s="95"/>
      <c r="AS764" s="95"/>
      <c r="AT764" s="95"/>
      <c r="AU764" s="95"/>
      <c r="AV764" s="95"/>
      <c r="AW764" s="95"/>
      <c r="AX764" s="95"/>
      <c r="AY764" s="95"/>
      <c r="AZ764" s="95"/>
      <c r="BA764" s="95"/>
      <c r="BB764" s="95"/>
      <c r="BC764" s="95"/>
      <c r="BD764" s="95"/>
      <c r="BE764" s="95"/>
      <c r="BF764" s="95"/>
      <c r="BG764" s="95"/>
      <c r="BH764" s="95"/>
      <c r="BI764" s="95"/>
      <c r="BJ764" s="95"/>
      <c r="BK764" s="95"/>
      <c r="BL764" s="95"/>
      <c r="BM764" s="95"/>
      <c r="BN764" s="95"/>
      <c r="BO764" s="95"/>
    </row>
    <row r="765" spans="1:67" ht="25.5" hidden="1" x14ac:dyDescent="0.2">
      <c r="A765" s="52" t="s">
        <v>1924</v>
      </c>
      <c r="B765" s="52" t="s">
        <v>1925</v>
      </c>
      <c r="C765" s="53" t="s">
        <v>1926</v>
      </c>
      <c r="D765" s="55">
        <v>200</v>
      </c>
      <c r="E765" s="55">
        <v>10</v>
      </c>
      <c r="F765" s="57">
        <v>2.2000000000000002</v>
      </c>
      <c r="G765" s="55">
        <v>4</v>
      </c>
      <c r="H765" s="55"/>
      <c r="I765" s="57"/>
      <c r="J765" s="90">
        <f t="shared" si="134"/>
        <v>0</v>
      </c>
      <c r="K765" s="77"/>
      <c r="L765" s="58">
        <v>1800</v>
      </c>
      <c r="N765" s="95"/>
      <c r="O765" s="95"/>
      <c r="P765" s="95"/>
      <c r="Q765" s="112">
        <f t="shared" si="137"/>
        <v>900</v>
      </c>
      <c r="R765" s="112">
        <f t="shared" si="135"/>
        <v>198.00000000000003</v>
      </c>
      <c r="S765" s="112">
        <f t="shared" si="136"/>
        <v>360</v>
      </c>
      <c r="T765" s="95"/>
      <c r="U765" s="95"/>
      <c r="V765" s="95"/>
      <c r="W765" s="95"/>
      <c r="X765" s="95"/>
      <c r="Y765" s="95"/>
      <c r="Z765" s="95"/>
      <c r="AA765" s="95"/>
      <c r="AB765" s="95"/>
      <c r="AC765" s="95"/>
      <c r="AD765" s="95"/>
      <c r="AE765" s="95"/>
      <c r="AF765" s="95"/>
      <c r="AG765" s="95"/>
      <c r="AH765" s="95"/>
      <c r="AI765" s="95"/>
      <c r="AJ765" s="95"/>
      <c r="AK765" s="95"/>
      <c r="AL765" s="95"/>
      <c r="AM765" s="95"/>
      <c r="AN765" s="95"/>
      <c r="AO765" s="95"/>
      <c r="AP765" s="95"/>
      <c r="AQ765" s="95"/>
      <c r="AR765" s="95"/>
      <c r="AS765" s="95"/>
      <c r="AT765" s="95"/>
      <c r="AU765" s="95"/>
      <c r="AV765" s="95"/>
      <c r="AW765" s="95"/>
      <c r="AX765" s="95"/>
      <c r="AY765" s="95"/>
      <c r="AZ765" s="95"/>
      <c r="BA765" s="95"/>
      <c r="BB765" s="95"/>
      <c r="BC765" s="95"/>
      <c r="BD765" s="95"/>
      <c r="BE765" s="95"/>
      <c r="BF765" s="95"/>
      <c r="BG765" s="95"/>
      <c r="BH765" s="95"/>
      <c r="BI765" s="95"/>
      <c r="BJ765" s="95"/>
      <c r="BK765" s="95"/>
      <c r="BL765" s="95"/>
      <c r="BM765" s="95"/>
      <c r="BN765" s="95"/>
      <c r="BO765" s="95"/>
    </row>
    <row r="766" spans="1:67" ht="25.5" hidden="1" x14ac:dyDescent="0.2">
      <c r="A766" s="52" t="s">
        <v>1927</v>
      </c>
      <c r="B766" s="52" t="s">
        <v>1928</v>
      </c>
      <c r="C766" s="53" t="s">
        <v>1929</v>
      </c>
      <c r="D766" s="55">
        <v>200</v>
      </c>
      <c r="E766" s="55">
        <v>10</v>
      </c>
      <c r="F766" s="57">
        <v>2.2000000000000002</v>
      </c>
      <c r="G766" s="55">
        <v>4</v>
      </c>
      <c r="H766" s="55"/>
      <c r="I766" s="57"/>
      <c r="J766" s="90">
        <f t="shared" si="134"/>
        <v>0</v>
      </c>
      <c r="K766" s="77"/>
      <c r="L766" s="58">
        <v>1500</v>
      </c>
      <c r="N766" s="95"/>
      <c r="O766" s="95"/>
      <c r="P766" s="95"/>
      <c r="Q766" s="112">
        <f t="shared" si="137"/>
        <v>750</v>
      </c>
      <c r="R766" s="112">
        <f t="shared" si="135"/>
        <v>165</v>
      </c>
      <c r="S766" s="112">
        <f t="shared" si="136"/>
        <v>300</v>
      </c>
      <c r="T766" s="95"/>
      <c r="U766" s="95"/>
      <c r="V766" s="95"/>
      <c r="W766" s="95"/>
      <c r="X766" s="95"/>
      <c r="Y766" s="95"/>
      <c r="Z766" s="95"/>
      <c r="AA766" s="95"/>
      <c r="AB766" s="95"/>
      <c r="AC766" s="95"/>
      <c r="AD766" s="95"/>
      <c r="AE766" s="95"/>
      <c r="AF766" s="95"/>
      <c r="AG766" s="95"/>
      <c r="AH766" s="95"/>
      <c r="AI766" s="95"/>
      <c r="AJ766" s="95"/>
      <c r="AK766" s="95"/>
      <c r="AL766" s="95"/>
      <c r="AM766" s="95"/>
      <c r="AN766" s="95"/>
      <c r="AO766" s="95"/>
      <c r="AP766" s="95"/>
      <c r="AQ766" s="95"/>
      <c r="AR766" s="95"/>
      <c r="AS766" s="95"/>
      <c r="AT766" s="95"/>
      <c r="AU766" s="95"/>
      <c r="AV766" s="95"/>
      <c r="AW766" s="95"/>
      <c r="AX766" s="95"/>
      <c r="AY766" s="95"/>
      <c r="AZ766" s="95"/>
      <c r="BA766" s="95"/>
      <c r="BB766" s="95"/>
      <c r="BC766" s="95"/>
      <c r="BD766" s="95"/>
      <c r="BE766" s="95"/>
      <c r="BF766" s="95"/>
      <c r="BG766" s="95"/>
      <c r="BH766" s="95"/>
      <c r="BI766" s="95"/>
      <c r="BJ766" s="95"/>
      <c r="BK766" s="95"/>
      <c r="BL766" s="95"/>
      <c r="BM766" s="95"/>
      <c r="BN766" s="95"/>
      <c r="BO766" s="95"/>
    </row>
    <row r="767" spans="1:67" ht="25.5" hidden="1" x14ac:dyDescent="0.2">
      <c r="A767" s="52" t="s">
        <v>1930</v>
      </c>
      <c r="B767" s="52" t="s">
        <v>1931</v>
      </c>
      <c r="C767" s="53" t="s">
        <v>1932</v>
      </c>
      <c r="D767" s="55">
        <v>200</v>
      </c>
      <c r="E767" s="55">
        <v>10</v>
      </c>
      <c r="F767" s="57">
        <v>6.5</v>
      </c>
      <c r="G767" s="55">
        <v>4</v>
      </c>
      <c r="H767" s="55"/>
      <c r="I767" s="57"/>
      <c r="J767" s="90">
        <f t="shared" si="134"/>
        <v>0</v>
      </c>
      <c r="K767" s="77"/>
      <c r="L767" s="58">
        <v>1200</v>
      </c>
      <c r="N767" s="95"/>
      <c r="O767" s="95"/>
      <c r="P767" s="95"/>
      <c r="Q767" s="112">
        <f t="shared" si="137"/>
        <v>600</v>
      </c>
      <c r="R767" s="112">
        <f t="shared" si="135"/>
        <v>390</v>
      </c>
      <c r="S767" s="112">
        <f t="shared" si="136"/>
        <v>240</v>
      </c>
      <c r="T767" s="95"/>
      <c r="U767" s="95"/>
      <c r="V767" s="95"/>
      <c r="W767" s="95"/>
      <c r="X767" s="95"/>
      <c r="Y767" s="95"/>
      <c r="Z767" s="95"/>
      <c r="AA767" s="95"/>
      <c r="AB767" s="95"/>
      <c r="AC767" s="95"/>
      <c r="AD767" s="95"/>
      <c r="AE767" s="95"/>
      <c r="AF767" s="95"/>
      <c r="AG767" s="95"/>
      <c r="AH767" s="95"/>
      <c r="AI767" s="95"/>
      <c r="AJ767" s="95"/>
      <c r="AK767" s="95"/>
      <c r="AL767" s="95"/>
      <c r="AM767" s="95"/>
      <c r="AN767" s="95"/>
      <c r="AO767" s="95"/>
      <c r="AP767" s="95"/>
      <c r="AQ767" s="95"/>
      <c r="AR767" s="95"/>
      <c r="AS767" s="95"/>
      <c r="AT767" s="95"/>
      <c r="AU767" s="95"/>
      <c r="AV767" s="95"/>
      <c r="AW767" s="95"/>
      <c r="AX767" s="95"/>
      <c r="AY767" s="95"/>
      <c r="AZ767" s="95"/>
      <c r="BA767" s="95"/>
      <c r="BB767" s="95"/>
      <c r="BC767" s="95"/>
      <c r="BD767" s="95"/>
      <c r="BE767" s="95"/>
      <c r="BF767" s="95"/>
      <c r="BG767" s="95"/>
      <c r="BH767" s="95"/>
      <c r="BI767" s="95"/>
      <c r="BJ767" s="95"/>
      <c r="BK767" s="95"/>
      <c r="BL767" s="95"/>
      <c r="BM767" s="95"/>
      <c r="BN767" s="95"/>
      <c r="BO767" s="95"/>
    </row>
    <row r="768" spans="1:67" ht="25.5" hidden="1" x14ac:dyDescent="0.2">
      <c r="A768" s="52" t="s">
        <v>1933</v>
      </c>
      <c r="B768" s="52" t="s">
        <v>1934</v>
      </c>
      <c r="C768" s="53" t="s">
        <v>1935</v>
      </c>
      <c r="D768" s="55">
        <v>200</v>
      </c>
      <c r="E768" s="55">
        <v>10</v>
      </c>
      <c r="F768" s="57">
        <v>6.5</v>
      </c>
      <c r="G768" s="55">
        <v>4</v>
      </c>
      <c r="H768" s="55"/>
      <c r="I768" s="57"/>
      <c r="J768" s="90">
        <f t="shared" si="134"/>
        <v>0</v>
      </c>
      <c r="K768" s="77"/>
      <c r="L768" s="58">
        <v>5000</v>
      </c>
      <c r="N768" s="95"/>
      <c r="O768" s="95"/>
      <c r="P768" s="95"/>
      <c r="Q768" s="112">
        <f t="shared" si="137"/>
        <v>2500</v>
      </c>
      <c r="R768" s="112">
        <f t="shared" si="135"/>
        <v>1625</v>
      </c>
      <c r="S768" s="112">
        <f t="shared" si="136"/>
        <v>1000</v>
      </c>
      <c r="T768" s="95"/>
      <c r="U768" s="95"/>
      <c r="V768" s="95"/>
      <c r="W768" s="95"/>
      <c r="X768" s="95"/>
      <c r="Y768" s="95"/>
      <c r="Z768" s="95"/>
      <c r="AA768" s="95"/>
      <c r="AB768" s="95"/>
      <c r="AC768" s="95"/>
      <c r="AD768" s="95"/>
      <c r="AE768" s="95"/>
      <c r="AF768" s="95"/>
      <c r="AG768" s="95"/>
      <c r="AH768" s="95"/>
      <c r="AI768" s="95"/>
      <c r="AJ768" s="95"/>
      <c r="AK768" s="95"/>
      <c r="AL768" s="95"/>
      <c r="AM768" s="95"/>
      <c r="AN768" s="95"/>
      <c r="AO768" s="95"/>
      <c r="AP768" s="95"/>
      <c r="AQ768" s="95"/>
      <c r="AR768" s="95"/>
      <c r="AS768" s="95"/>
      <c r="AT768" s="95"/>
      <c r="AU768" s="95"/>
      <c r="AV768" s="95"/>
      <c r="AW768" s="95"/>
      <c r="AX768" s="95"/>
      <c r="AY768" s="95"/>
      <c r="AZ768" s="95"/>
      <c r="BA768" s="95"/>
      <c r="BB768" s="95"/>
      <c r="BC768" s="95"/>
      <c r="BD768" s="95"/>
      <c r="BE768" s="95"/>
      <c r="BF768" s="95"/>
      <c r="BG768" s="95"/>
      <c r="BH768" s="95"/>
      <c r="BI768" s="95"/>
      <c r="BJ768" s="95"/>
      <c r="BK768" s="95"/>
      <c r="BL768" s="95"/>
      <c r="BM768" s="95"/>
      <c r="BN768" s="95"/>
      <c r="BO768" s="95"/>
    </row>
    <row r="769" spans="1:67" ht="25.5" hidden="1" x14ac:dyDescent="0.2">
      <c r="A769" s="52" t="s">
        <v>1936</v>
      </c>
      <c r="B769" s="52" t="s">
        <v>1937</v>
      </c>
      <c r="C769" s="53" t="s">
        <v>1938</v>
      </c>
      <c r="D769" s="55">
        <v>200</v>
      </c>
      <c r="E769" s="55">
        <v>10</v>
      </c>
      <c r="F769" s="57">
        <v>6.5</v>
      </c>
      <c r="G769" s="55">
        <v>4</v>
      </c>
      <c r="H769" s="55"/>
      <c r="I769" s="57"/>
      <c r="J769" s="90">
        <f t="shared" si="134"/>
        <v>0</v>
      </c>
      <c r="K769" s="77"/>
      <c r="L769" s="58">
        <v>2500</v>
      </c>
      <c r="N769" s="95"/>
      <c r="O769" s="95"/>
      <c r="P769" s="95"/>
      <c r="Q769" s="112">
        <f t="shared" si="137"/>
        <v>1250</v>
      </c>
      <c r="R769" s="112">
        <f t="shared" si="135"/>
        <v>812.5</v>
      </c>
      <c r="S769" s="112">
        <f t="shared" si="136"/>
        <v>500</v>
      </c>
      <c r="T769" s="95"/>
      <c r="U769" s="95"/>
      <c r="V769" s="95"/>
      <c r="W769" s="95"/>
      <c r="X769" s="95"/>
      <c r="Y769" s="95"/>
      <c r="Z769" s="95"/>
      <c r="AA769" s="95"/>
      <c r="AB769" s="95"/>
      <c r="AC769" s="95"/>
      <c r="AD769" s="95"/>
      <c r="AE769" s="95"/>
      <c r="AF769" s="95"/>
      <c r="AG769" s="95"/>
      <c r="AH769" s="95"/>
      <c r="AI769" s="95"/>
      <c r="AJ769" s="95"/>
      <c r="AK769" s="95"/>
      <c r="AL769" s="95"/>
      <c r="AM769" s="95"/>
      <c r="AN769" s="95"/>
      <c r="AO769" s="95"/>
      <c r="AP769" s="95"/>
      <c r="AQ769" s="95"/>
      <c r="AR769" s="95"/>
      <c r="AS769" s="95"/>
      <c r="AT769" s="95"/>
      <c r="AU769" s="95"/>
      <c r="AV769" s="95"/>
      <c r="AW769" s="95"/>
      <c r="AX769" s="95"/>
      <c r="AY769" s="95"/>
      <c r="AZ769" s="95"/>
      <c r="BA769" s="95"/>
      <c r="BB769" s="95"/>
      <c r="BC769" s="95"/>
      <c r="BD769" s="95"/>
      <c r="BE769" s="95"/>
      <c r="BF769" s="95"/>
      <c r="BG769" s="95"/>
      <c r="BH769" s="95"/>
      <c r="BI769" s="95"/>
      <c r="BJ769" s="95"/>
      <c r="BK769" s="95"/>
      <c r="BL769" s="95"/>
      <c r="BM769" s="95"/>
      <c r="BN769" s="95"/>
      <c r="BO769" s="95"/>
    </row>
    <row r="770" spans="1:67" ht="25.5" hidden="1" x14ac:dyDescent="0.2">
      <c r="A770" s="52" t="s">
        <v>1939</v>
      </c>
      <c r="B770" s="52" t="s">
        <v>1940</v>
      </c>
      <c r="C770" s="53" t="s">
        <v>1941</v>
      </c>
      <c r="D770" s="55">
        <v>200</v>
      </c>
      <c r="E770" s="55">
        <v>10</v>
      </c>
      <c r="F770" s="57">
        <v>6.5</v>
      </c>
      <c r="G770" s="55">
        <v>4</v>
      </c>
      <c r="H770" s="55"/>
      <c r="I770" s="57"/>
      <c r="J770" s="90">
        <f t="shared" si="134"/>
        <v>0</v>
      </c>
      <c r="K770" s="77"/>
      <c r="L770" s="78">
        <v>500</v>
      </c>
      <c r="N770" s="95"/>
      <c r="O770" s="95"/>
      <c r="P770" s="95"/>
      <c r="Q770" s="112">
        <f t="shared" si="137"/>
        <v>250</v>
      </c>
      <c r="R770" s="112">
        <f t="shared" si="135"/>
        <v>162.5</v>
      </c>
      <c r="S770" s="112">
        <f t="shared" si="136"/>
        <v>100</v>
      </c>
      <c r="T770" s="95"/>
      <c r="U770" s="95"/>
      <c r="V770" s="95"/>
      <c r="W770" s="95"/>
      <c r="X770" s="95"/>
      <c r="Y770" s="95"/>
      <c r="Z770" s="95"/>
      <c r="AA770" s="95"/>
      <c r="AB770" s="95"/>
      <c r="AC770" s="95"/>
      <c r="AD770" s="95"/>
      <c r="AE770" s="95"/>
      <c r="AF770" s="95"/>
      <c r="AG770" s="95"/>
      <c r="AH770" s="95"/>
      <c r="AI770" s="95"/>
      <c r="AJ770" s="95"/>
      <c r="AK770" s="95"/>
      <c r="AL770" s="95"/>
      <c r="AM770" s="95"/>
      <c r="AN770" s="95"/>
      <c r="AO770" s="95"/>
      <c r="AP770" s="95"/>
      <c r="AQ770" s="95"/>
      <c r="AR770" s="95"/>
      <c r="AS770" s="95"/>
      <c r="AT770" s="95"/>
      <c r="AU770" s="95"/>
      <c r="AV770" s="95"/>
      <c r="AW770" s="95"/>
      <c r="AX770" s="95"/>
      <c r="AY770" s="95"/>
      <c r="AZ770" s="95"/>
      <c r="BA770" s="95"/>
      <c r="BB770" s="95"/>
      <c r="BC770" s="95"/>
      <c r="BD770" s="95"/>
      <c r="BE770" s="95"/>
      <c r="BF770" s="95"/>
      <c r="BG770" s="95"/>
      <c r="BH770" s="95"/>
      <c r="BI770" s="95"/>
      <c r="BJ770" s="95"/>
      <c r="BK770" s="95"/>
      <c r="BL770" s="95"/>
      <c r="BM770" s="95"/>
      <c r="BN770" s="95"/>
      <c r="BO770" s="95"/>
    </row>
    <row r="771" spans="1:67" ht="25.5" hidden="1" x14ac:dyDescent="0.2">
      <c r="A771" s="52" t="s">
        <v>1942</v>
      </c>
      <c r="B771" s="52" t="s">
        <v>1943</v>
      </c>
      <c r="C771" s="53" t="s">
        <v>1944</v>
      </c>
      <c r="D771" s="55">
        <v>200</v>
      </c>
      <c r="E771" s="55">
        <v>10</v>
      </c>
      <c r="F771" s="57">
        <v>6.5</v>
      </c>
      <c r="G771" s="55">
        <v>4</v>
      </c>
      <c r="H771" s="55"/>
      <c r="I771" s="57"/>
      <c r="J771" s="90">
        <f t="shared" si="134"/>
        <v>0</v>
      </c>
      <c r="K771" s="77"/>
      <c r="L771" s="58">
        <v>1900</v>
      </c>
      <c r="N771" s="95"/>
      <c r="O771" s="95"/>
      <c r="P771" s="95"/>
      <c r="Q771" s="112">
        <f t="shared" si="137"/>
        <v>950</v>
      </c>
      <c r="R771" s="112">
        <f t="shared" si="135"/>
        <v>617.5</v>
      </c>
      <c r="S771" s="112">
        <f t="shared" si="136"/>
        <v>380</v>
      </c>
      <c r="T771" s="95"/>
      <c r="U771" s="95"/>
      <c r="V771" s="95"/>
      <c r="W771" s="95"/>
      <c r="X771" s="95"/>
      <c r="Y771" s="95"/>
      <c r="Z771" s="95"/>
      <c r="AA771" s="95"/>
      <c r="AB771" s="95"/>
      <c r="AC771" s="95"/>
      <c r="AD771" s="95"/>
      <c r="AE771" s="95"/>
      <c r="AF771" s="95"/>
      <c r="AG771" s="95"/>
      <c r="AH771" s="95"/>
      <c r="AI771" s="95"/>
      <c r="AJ771" s="95"/>
      <c r="AK771" s="95"/>
      <c r="AL771" s="95"/>
      <c r="AM771" s="95"/>
      <c r="AN771" s="95"/>
      <c r="AO771" s="95"/>
      <c r="AP771" s="95"/>
      <c r="AQ771" s="95"/>
      <c r="AR771" s="95"/>
      <c r="AS771" s="95"/>
      <c r="AT771" s="95"/>
      <c r="AU771" s="95"/>
      <c r="AV771" s="95"/>
      <c r="AW771" s="95"/>
      <c r="AX771" s="95"/>
      <c r="AY771" s="95"/>
      <c r="AZ771" s="95"/>
      <c r="BA771" s="95"/>
      <c r="BB771" s="95"/>
      <c r="BC771" s="95"/>
      <c r="BD771" s="95"/>
      <c r="BE771" s="95"/>
      <c r="BF771" s="95"/>
      <c r="BG771" s="95"/>
      <c r="BH771" s="95"/>
      <c r="BI771" s="95"/>
      <c r="BJ771" s="95"/>
      <c r="BK771" s="95"/>
      <c r="BL771" s="95"/>
      <c r="BM771" s="95"/>
      <c r="BN771" s="95"/>
      <c r="BO771" s="95"/>
    </row>
    <row r="772" spans="1:67" ht="25.5" hidden="1" x14ac:dyDescent="0.2">
      <c r="A772" s="52" t="s">
        <v>1945</v>
      </c>
      <c r="B772" s="52" t="s">
        <v>1946</v>
      </c>
      <c r="C772" s="53" t="s">
        <v>1947</v>
      </c>
      <c r="D772" s="55">
        <v>200</v>
      </c>
      <c r="E772" s="55">
        <v>10</v>
      </c>
      <c r="F772" s="57">
        <v>6.5</v>
      </c>
      <c r="G772" s="55">
        <v>4</v>
      </c>
      <c r="H772" s="55"/>
      <c r="I772" s="57"/>
      <c r="J772" s="90">
        <f t="shared" si="134"/>
        <v>0</v>
      </c>
      <c r="K772" s="77"/>
      <c r="L772" s="58">
        <v>90000</v>
      </c>
      <c r="N772" s="95"/>
      <c r="O772" s="95"/>
      <c r="P772" s="95"/>
      <c r="Q772" s="112">
        <f t="shared" si="137"/>
        <v>40500</v>
      </c>
      <c r="R772" s="112">
        <f t="shared" si="135"/>
        <v>29250</v>
      </c>
      <c r="S772" s="112">
        <f t="shared" si="136"/>
        <v>18000</v>
      </c>
      <c r="T772" s="95"/>
      <c r="U772" s="95"/>
      <c r="V772" s="95"/>
      <c r="W772" s="95"/>
      <c r="X772" s="95"/>
      <c r="Y772" s="95"/>
      <c r="Z772" s="95"/>
      <c r="AA772" s="95"/>
      <c r="AB772" s="95"/>
      <c r="AC772" s="95"/>
      <c r="AD772" s="95"/>
      <c r="AE772" s="95"/>
      <c r="AF772" s="95"/>
      <c r="AG772" s="95"/>
      <c r="AH772" s="95"/>
      <c r="AI772" s="95"/>
      <c r="AJ772" s="95"/>
      <c r="AK772" s="95"/>
      <c r="AL772" s="95"/>
      <c r="AM772" s="95"/>
      <c r="AN772" s="95"/>
      <c r="AO772" s="95"/>
      <c r="AP772" s="95"/>
      <c r="AQ772" s="95"/>
      <c r="AR772" s="95"/>
      <c r="AS772" s="95"/>
      <c r="AT772" s="95"/>
      <c r="AU772" s="95"/>
      <c r="AV772" s="95"/>
      <c r="AW772" s="95"/>
      <c r="AX772" s="95"/>
      <c r="AY772" s="95"/>
      <c r="AZ772" s="95"/>
      <c r="BA772" s="95"/>
      <c r="BB772" s="95"/>
      <c r="BC772" s="95"/>
      <c r="BD772" s="95"/>
      <c r="BE772" s="95"/>
      <c r="BF772" s="95"/>
      <c r="BG772" s="95"/>
      <c r="BH772" s="95"/>
      <c r="BI772" s="95"/>
      <c r="BJ772" s="95"/>
      <c r="BK772" s="95"/>
      <c r="BL772" s="95"/>
      <c r="BM772" s="95"/>
      <c r="BN772" s="95"/>
      <c r="BO772" s="95"/>
    </row>
    <row r="773" spans="1:67" ht="25.5" hidden="1" x14ac:dyDescent="0.2">
      <c r="A773" s="52" t="s">
        <v>1948</v>
      </c>
      <c r="B773" s="52" t="s">
        <v>1949</v>
      </c>
      <c r="C773" s="53" t="s">
        <v>1950</v>
      </c>
      <c r="D773" s="55">
        <v>200</v>
      </c>
      <c r="E773" s="55">
        <v>10</v>
      </c>
      <c r="F773" s="57">
        <v>6.5</v>
      </c>
      <c r="G773" s="55">
        <v>4</v>
      </c>
      <c r="H773" s="55"/>
      <c r="I773" s="57"/>
      <c r="J773" s="90">
        <f t="shared" si="134"/>
        <v>0</v>
      </c>
      <c r="K773" s="77"/>
      <c r="L773" s="58">
        <v>80000</v>
      </c>
      <c r="N773" s="95"/>
      <c r="O773" s="95"/>
      <c r="P773" s="95"/>
      <c r="Q773" s="112">
        <f t="shared" si="137"/>
        <v>36000</v>
      </c>
      <c r="R773" s="112">
        <f t="shared" si="135"/>
        <v>26000</v>
      </c>
      <c r="S773" s="112">
        <f t="shared" si="136"/>
        <v>16000</v>
      </c>
      <c r="T773" s="95"/>
      <c r="U773" s="95"/>
      <c r="V773" s="95"/>
      <c r="W773" s="95"/>
      <c r="X773" s="95"/>
      <c r="Y773" s="95"/>
      <c r="Z773" s="95"/>
      <c r="AA773" s="95"/>
      <c r="AB773" s="95"/>
      <c r="AC773" s="95"/>
      <c r="AD773" s="95"/>
      <c r="AE773" s="95"/>
      <c r="AF773" s="95"/>
      <c r="AG773" s="95"/>
      <c r="AH773" s="95"/>
      <c r="AI773" s="95"/>
      <c r="AJ773" s="95"/>
      <c r="AK773" s="95"/>
      <c r="AL773" s="95"/>
      <c r="AM773" s="95"/>
      <c r="AN773" s="95"/>
      <c r="AO773" s="95"/>
      <c r="AP773" s="95"/>
      <c r="AQ773" s="95"/>
      <c r="AR773" s="95"/>
      <c r="AS773" s="95"/>
      <c r="AT773" s="95"/>
      <c r="AU773" s="95"/>
      <c r="AV773" s="95"/>
      <c r="AW773" s="95"/>
      <c r="AX773" s="95"/>
      <c r="AY773" s="95"/>
      <c r="AZ773" s="95"/>
      <c r="BA773" s="95"/>
      <c r="BB773" s="95"/>
      <c r="BC773" s="95"/>
      <c r="BD773" s="95"/>
      <c r="BE773" s="95"/>
      <c r="BF773" s="95"/>
      <c r="BG773" s="95"/>
      <c r="BH773" s="95"/>
      <c r="BI773" s="95"/>
      <c r="BJ773" s="95"/>
      <c r="BK773" s="95"/>
      <c r="BL773" s="95"/>
      <c r="BM773" s="95"/>
      <c r="BN773" s="95"/>
      <c r="BO773" s="95"/>
    </row>
    <row r="774" spans="1:67" ht="25.5" hidden="1" x14ac:dyDescent="0.2">
      <c r="A774" s="52" t="s">
        <v>1951</v>
      </c>
      <c r="B774" s="52" t="s">
        <v>1952</v>
      </c>
      <c r="C774" s="53" t="s">
        <v>1953</v>
      </c>
      <c r="D774" s="55">
        <v>200</v>
      </c>
      <c r="E774" s="55">
        <v>10</v>
      </c>
      <c r="F774" s="57">
        <v>6.5</v>
      </c>
      <c r="G774" s="55">
        <v>4</v>
      </c>
      <c r="H774" s="55"/>
      <c r="I774" s="57"/>
      <c r="J774" s="90">
        <f t="shared" si="134"/>
        <v>0</v>
      </c>
      <c r="K774" s="77"/>
      <c r="L774" s="58">
        <v>1500</v>
      </c>
      <c r="N774" s="95"/>
      <c r="O774" s="95"/>
      <c r="P774" s="95"/>
      <c r="Q774" s="112">
        <f t="shared" si="137"/>
        <v>750</v>
      </c>
      <c r="R774" s="112">
        <f t="shared" si="135"/>
        <v>487.5</v>
      </c>
      <c r="S774" s="112">
        <f t="shared" si="136"/>
        <v>300</v>
      </c>
      <c r="T774" s="95"/>
      <c r="U774" s="95"/>
      <c r="V774" s="95"/>
      <c r="W774" s="95"/>
      <c r="X774" s="95"/>
      <c r="Y774" s="95"/>
      <c r="Z774" s="95"/>
      <c r="AA774" s="95"/>
      <c r="AB774" s="95"/>
      <c r="AC774" s="95"/>
      <c r="AD774" s="95"/>
      <c r="AE774" s="95"/>
      <c r="AF774" s="95"/>
      <c r="AG774" s="95"/>
      <c r="AH774" s="95"/>
      <c r="AI774" s="95"/>
      <c r="AJ774" s="95"/>
      <c r="AK774" s="95"/>
      <c r="AL774" s="95"/>
      <c r="AM774" s="95"/>
      <c r="AN774" s="95"/>
      <c r="AO774" s="95"/>
      <c r="AP774" s="95"/>
      <c r="AQ774" s="95"/>
      <c r="AR774" s="95"/>
      <c r="AS774" s="95"/>
      <c r="AT774" s="95"/>
      <c r="AU774" s="95"/>
      <c r="AV774" s="95"/>
      <c r="AW774" s="95"/>
      <c r="AX774" s="95"/>
      <c r="AY774" s="95"/>
      <c r="AZ774" s="95"/>
      <c r="BA774" s="95"/>
      <c r="BB774" s="95"/>
      <c r="BC774" s="95"/>
      <c r="BD774" s="95"/>
      <c r="BE774" s="95"/>
      <c r="BF774" s="95"/>
      <c r="BG774" s="95"/>
      <c r="BH774" s="95"/>
      <c r="BI774" s="95"/>
      <c r="BJ774" s="95"/>
      <c r="BK774" s="95"/>
      <c r="BL774" s="95"/>
      <c r="BM774" s="95"/>
      <c r="BN774" s="95"/>
      <c r="BO774" s="95"/>
    </row>
    <row r="775" spans="1:67" ht="25.5" hidden="1" x14ac:dyDescent="0.2">
      <c r="A775" s="52" t="s">
        <v>1954</v>
      </c>
      <c r="B775" s="52" t="s">
        <v>1955</v>
      </c>
      <c r="C775" s="53" t="s">
        <v>1956</v>
      </c>
      <c r="D775" s="55">
        <v>200</v>
      </c>
      <c r="E775" s="55">
        <v>10</v>
      </c>
      <c r="F775" s="57">
        <v>6.5</v>
      </c>
      <c r="G775" s="55">
        <v>4</v>
      </c>
      <c r="H775" s="55"/>
      <c r="I775" s="57"/>
      <c r="J775" s="90">
        <f t="shared" si="134"/>
        <v>0</v>
      </c>
      <c r="K775" s="77"/>
      <c r="L775" s="78">
        <v>440</v>
      </c>
      <c r="N775" s="95"/>
      <c r="O775" s="95"/>
      <c r="P775" s="95"/>
      <c r="Q775" s="112">
        <f t="shared" si="137"/>
        <v>220</v>
      </c>
      <c r="R775" s="112">
        <f t="shared" si="135"/>
        <v>143</v>
      </c>
      <c r="S775" s="112">
        <f t="shared" si="136"/>
        <v>88</v>
      </c>
      <c r="T775" s="95"/>
      <c r="U775" s="95"/>
      <c r="V775" s="95"/>
      <c r="W775" s="95"/>
      <c r="X775" s="95"/>
      <c r="Y775" s="95"/>
      <c r="Z775" s="95"/>
      <c r="AA775" s="95"/>
      <c r="AB775" s="95"/>
      <c r="AC775" s="95"/>
      <c r="AD775" s="95"/>
      <c r="AE775" s="95"/>
      <c r="AF775" s="95"/>
      <c r="AG775" s="95"/>
      <c r="AH775" s="95"/>
      <c r="AI775" s="95"/>
      <c r="AJ775" s="95"/>
      <c r="AK775" s="95"/>
      <c r="AL775" s="95"/>
      <c r="AM775" s="95"/>
      <c r="AN775" s="95"/>
      <c r="AO775" s="95"/>
      <c r="AP775" s="95"/>
      <c r="AQ775" s="95"/>
      <c r="AR775" s="95"/>
      <c r="AS775" s="95"/>
      <c r="AT775" s="95"/>
      <c r="AU775" s="95"/>
      <c r="AV775" s="95"/>
      <c r="AW775" s="95"/>
      <c r="AX775" s="95"/>
      <c r="AY775" s="95"/>
      <c r="AZ775" s="95"/>
      <c r="BA775" s="95"/>
      <c r="BB775" s="95"/>
      <c r="BC775" s="95"/>
      <c r="BD775" s="95"/>
      <c r="BE775" s="95"/>
      <c r="BF775" s="95"/>
      <c r="BG775" s="95"/>
      <c r="BH775" s="95"/>
      <c r="BI775" s="95"/>
      <c r="BJ775" s="95"/>
      <c r="BK775" s="95"/>
      <c r="BL775" s="95"/>
      <c r="BM775" s="95"/>
      <c r="BN775" s="95"/>
      <c r="BO775" s="95"/>
    </row>
    <row r="776" spans="1:67" ht="25.5" hidden="1" x14ac:dyDescent="0.2">
      <c r="A776" s="52" t="s">
        <v>1957</v>
      </c>
      <c r="B776" s="52" t="s">
        <v>1958</v>
      </c>
      <c r="C776" s="53" t="s">
        <v>1959</v>
      </c>
      <c r="D776" s="55">
        <v>200</v>
      </c>
      <c r="E776" s="55">
        <v>10</v>
      </c>
      <c r="F776" s="57">
        <v>2.2000000000000002</v>
      </c>
      <c r="G776" s="55">
        <v>4</v>
      </c>
      <c r="H776" s="55"/>
      <c r="I776" s="57"/>
      <c r="J776" s="90">
        <f t="shared" si="134"/>
        <v>0</v>
      </c>
      <c r="K776" s="77"/>
      <c r="L776" s="58">
        <v>20455</v>
      </c>
      <c r="N776" s="95"/>
      <c r="O776" s="95"/>
      <c r="P776" s="95"/>
      <c r="Q776" s="112">
        <f t="shared" si="137"/>
        <v>10227.5</v>
      </c>
      <c r="R776" s="112">
        <f t="shared" si="135"/>
        <v>2250.0500000000002</v>
      </c>
      <c r="S776" s="112">
        <f t="shared" si="136"/>
        <v>4091</v>
      </c>
      <c r="T776" s="95"/>
      <c r="U776" s="95"/>
      <c r="V776" s="95"/>
      <c r="W776" s="95"/>
      <c r="X776" s="95"/>
      <c r="Y776" s="95"/>
      <c r="Z776" s="95"/>
      <c r="AA776" s="95"/>
      <c r="AB776" s="95"/>
      <c r="AC776" s="95"/>
      <c r="AD776" s="95"/>
      <c r="AE776" s="95"/>
      <c r="AF776" s="95"/>
      <c r="AG776" s="95"/>
      <c r="AH776" s="95"/>
      <c r="AI776" s="95"/>
      <c r="AJ776" s="95"/>
      <c r="AK776" s="95"/>
      <c r="AL776" s="95"/>
      <c r="AM776" s="95"/>
      <c r="AN776" s="95"/>
      <c r="AO776" s="95"/>
      <c r="AP776" s="95"/>
      <c r="AQ776" s="95"/>
      <c r="AR776" s="95"/>
      <c r="AS776" s="95"/>
      <c r="AT776" s="95"/>
      <c r="AU776" s="95"/>
      <c r="AV776" s="95"/>
      <c r="AW776" s="95"/>
      <c r="AX776" s="95"/>
      <c r="AY776" s="95"/>
      <c r="AZ776" s="95"/>
      <c r="BA776" s="95"/>
      <c r="BB776" s="95"/>
      <c r="BC776" s="95"/>
      <c r="BD776" s="95"/>
      <c r="BE776" s="95"/>
      <c r="BF776" s="95"/>
      <c r="BG776" s="95"/>
      <c r="BH776" s="95"/>
      <c r="BI776" s="95"/>
      <c r="BJ776" s="95"/>
      <c r="BK776" s="95"/>
      <c r="BL776" s="95"/>
      <c r="BM776" s="95"/>
      <c r="BN776" s="95"/>
      <c r="BO776" s="95"/>
    </row>
    <row r="777" spans="1:67" ht="25.5" hidden="1" x14ac:dyDescent="0.2">
      <c r="A777" s="52" t="s">
        <v>1960</v>
      </c>
      <c r="B777" s="52" t="s">
        <v>1961</v>
      </c>
      <c r="C777" s="53" t="s">
        <v>1962</v>
      </c>
      <c r="D777" s="55">
        <v>200</v>
      </c>
      <c r="E777" s="55">
        <v>10</v>
      </c>
      <c r="F777" s="57">
        <v>2.2000000000000002</v>
      </c>
      <c r="G777" s="55">
        <v>4</v>
      </c>
      <c r="H777" s="55"/>
      <c r="I777" s="57"/>
      <c r="J777" s="90">
        <f t="shared" si="134"/>
        <v>0</v>
      </c>
      <c r="K777" s="77"/>
      <c r="L777" s="58">
        <v>124150</v>
      </c>
      <c r="N777" s="95"/>
      <c r="O777" s="95"/>
      <c r="P777" s="95"/>
      <c r="Q777" s="112">
        <f t="shared" si="137"/>
        <v>55867.5</v>
      </c>
      <c r="R777" s="112">
        <f t="shared" si="135"/>
        <v>13656.500000000002</v>
      </c>
      <c r="S777" s="112">
        <f t="shared" si="136"/>
        <v>24830</v>
      </c>
      <c r="T777" s="95"/>
      <c r="U777" s="95"/>
      <c r="V777" s="95"/>
      <c r="W777" s="95"/>
      <c r="X777" s="95"/>
      <c r="Y777" s="95"/>
      <c r="Z777" s="95"/>
      <c r="AA777" s="95"/>
      <c r="AB777" s="95"/>
      <c r="AC777" s="95"/>
      <c r="AD777" s="95"/>
      <c r="AE777" s="95"/>
      <c r="AF777" s="95"/>
      <c r="AG777" s="95"/>
      <c r="AH777" s="95"/>
      <c r="AI777" s="95"/>
      <c r="AJ777" s="95"/>
      <c r="AK777" s="95"/>
      <c r="AL777" s="95"/>
      <c r="AM777" s="95"/>
      <c r="AN777" s="95"/>
      <c r="AO777" s="95"/>
      <c r="AP777" s="95"/>
      <c r="AQ777" s="95"/>
      <c r="AR777" s="95"/>
      <c r="AS777" s="95"/>
      <c r="AT777" s="95"/>
      <c r="AU777" s="95"/>
      <c r="AV777" s="95"/>
      <c r="AW777" s="95"/>
      <c r="AX777" s="95"/>
      <c r="AY777" s="95"/>
      <c r="AZ777" s="95"/>
      <c r="BA777" s="95"/>
      <c r="BB777" s="95"/>
      <c r="BC777" s="95"/>
      <c r="BD777" s="95"/>
      <c r="BE777" s="95"/>
      <c r="BF777" s="95"/>
      <c r="BG777" s="95"/>
      <c r="BH777" s="95"/>
      <c r="BI777" s="95"/>
      <c r="BJ777" s="95"/>
      <c r="BK777" s="95"/>
      <c r="BL777" s="95"/>
      <c r="BM777" s="95"/>
      <c r="BN777" s="95"/>
      <c r="BO777" s="95"/>
    </row>
    <row r="778" spans="1:67" ht="25.5" hidden="1" x14ac:dyDescent="0.2">
      <c r="A778" s="52" t="s">
        <v>1963</v>
      </c>
      <c r="B778" s="52" t="s">
        <v>1964</v>
      </c>
      <c r="C778" s="53" t="s">
        <v>1965</v>
      </c>
      <c r="D778" s="55">
        <v>200</v>
      </c>
      <c r="E778" s="55">
        <v>10</v>
      </c>
      <c r="F778" s="57">
        <v>2.5</v>
      </c>
      <c r="G778" s="55">
        <v>4</v>
      </c>
      <c r="H778" s="55"/>
      <c r="I778" s="57"/>
      <c r="J778" s="90">
        <f t="shared" si="134"/>
        <v>0</v>
      </c>
      <c r="K778" s="77"/>
      <c r="L778" s="58">
        <v>3500</v>
      </c>
      <c r="N778" s="95"/>
      <c r="O778" s="95"/>
      <c r="P778" s="95"/>
      <c r="Q778" s="112">
        <f t="shared" si="137"/>
        <v>1750</v>
      </c>
      <c r="R778" s="112">
        <f t="shared" si="135"/>
        <v>437.5</v>
      </c>
      <c r="S778" s="112">
        <f t="shared" si="136"/>
        <v>700</v>
      </c>
      <c r="T778" s="95"/>
      <c r="U778" s="95"/>
      <c r="V778" s="95"/>
      <c r="W778" s="95"/>
      <c r="X778" s="95"/>
      <c r="Y778" s="95"/>
      <c r="Z778" s="95"/>
      <c r="AA778" s="95"/>
      <c r="AB778" s="95"/>
      <c r="AC778" s="95"/>
      <c r="AD778" s="95"/>
      <c r="AE778" s="95"/>
      <c r="AF778" s="95"/>
      <c r="AG778" s="95"/>
      <c r="AH778" s="95"/>
      <c r="AI778" s="95"/>
      <c r="AJ778" s="95"/>
      <c r="AK778" s="95"/>
      <c r="AL778" s="95"/>
      <c r="AM778" s="95"/>
      <c r="AN778" s="95"/>
      <c r="AO778" s="95"/>
      <c r="AP778" s="95"/>
      <c r="AQ778" s="95"/>
      <c r="AR778" s="95"/>
      <c r="AS778" s="95"/>
      <c r="AT778" s="95"/>
      <c r="AU778" s="95"/>
      <c r="AV778" s="95"/>
      <c r="AW778" s="95"/>
      <c r="AX778" s="95"/>
      <c r="AY778" s="95"/>
      <c r="AZ778" s="95"/>
      <c r="BA778" s="95"/>
      <c r="BB778" s="95"/>
      <c r="BC778" s="95"/>
      <c r="BD778" s="95"/>
      <c r="BE778" s="95"/>
      <c r="BF778" s="95"/>
      <c r="BG778" s="95"/>
      <c r="BH778" s="95"/>
      <c r="BI778" s="95"/>
      <c r="BJ778" s="95"/>
      <c r="BK778" s="95"/>
      <c r="BL778" s="95"/>
      <c r="BM778" s="95"/>
      <c r="BN778" s="95"/>
      <c r="BO778" s="95"/>
    </row>
    <row r="779" spans="1:67" ht="25.5" hidden="1" x14ac:dyDescent="0.2">
      <c r="A779" s="52" t="s">
        <v>1966</v>
      </c>
      <c r="B779" s="52" t="s">
        <v>1967</v>
      </c>
      <c r="C779" s="53" t="s">
        <v>1968</v>
      </c>
      <c r="D779" s="55">
        <v>200</v>
      </c>
      <c r="E779" s="55">
        <v>10</v>
      </c>
      <c r="F779" s="57">
        <v>2.5</v>
      </c>
      <c r="G779" s="55">
        <v>4</v>
      </c>
      <c r="H779" s="55"/>
      <c r="I779" s="57"/>
      <c r="J779" s="90">
        <f t="shared" si="134"/>
        <v>0</v>
      </c>
      <c r="K779" s="77"/>
      <c r="L779" s="78">
        <v>200</v>
      </c>
      <c r="N779" s="95"/>
      <c r="O779" s="95"/>
      <c r="P779" s="95"/>
      <c r="Q779" s="112">
        <f t="shared" si="137"/>
        <v>100</v>
      </c>
      <c r="R779" s="112">
        <f t="shared" si="135"/>
        <v>25</v>
      </c>
      <c r="S779" s="112">
        <f t="shared" si="136"/>
        <v>40</v>
      </c>
      <c r="T779" s="95"/>
      <c r="U779" s="95"/>
      <c r="V779" s="95"/>
      <c r="W779" s="95"/>
      <c r="X779" s="95"/>
      <c r="Y779" s="95"/>
      <c r="Z779" s="95"/>
      <c r="AA779" s="95"/>
      <c r="AB779" s="95"/>
      <c r="AC779" s="95"/>
      <c r="AD779" s="95"/>
      <c r="AE779" s="95"/>
      <c r="AF779" s="95"/>
      <c r="AG779" s="95"/>
      <c r="AH779" s="95"/>
      <c r="AI779" s="95"/>
      <c r="AJ779" s="95"/>
      <c r="AK779" s="95"/>
      <c r="AL779" s="95"/>
      <c r="AM779" s="95"/>
      <c r="AN779" s="95"/>
      <c r="AO779" s="95"/>
      <c r="AP779" s="95"/>
      <c r="AQ779" s="95"/>
      <c r="AR779" s="95"/>
      <c r="AS779" s="95"/>
      <c r="AT779" s="95"/>
      <c r="AU779" s="95"/>
      <c r="AV779" s="95"/>
      <c r="AW779" s="95"/>
      <c r="AX779" s="95"/>
      <c r="AY779" s="95"/>
      <c r="AZ779" s="95"/>
      <c r="BA779" s="95"/>
      <c r="BB779" s="95"/>
      <c r="BC779" s="95"/>
      <c r="BD779" s="95"/>
      <c r="BE779" s="95"/>
      <c r="BF779" s="95"/>
      <c r="BG779" s="95"/>
      <c r="BH779" s="95"/>
      <c r="BI779" s="95"/>
      <c r="BJ779" s="95"/>
      <c r="BK779" s="95"/>
      <c r="BL779" s="95"/>
      <c r="BM779" s="95"/>
      <c r="BN779" s="95"/>
      <c r="BO779" s="95"/>
    </row>
    <row r="780" spans="1:67" ht="25.5" hidden="1" x14ac:dyDescent="0.2">
      <c r="A780" s="52" t="s">
        <v>1969</v>
      </c>
      <c r="B780" s="52" t="s">
        <v>1970</v>
      </c>
      <c r="C780" s="53" t="s">
        <v>1971</v>
      </c>
      <c r="D780" s="55">
        <v>200</v>
      </c>
      <c r="E780" s="55">
        <v>10</v>
      </c>
      <c r="F780" s="57">
        <v>2.5</v>
      </c>
      <c r="G780" s="55">
        <v>4</v>
      </c>
      <c r="H780" s="55"/>
      <c r="I780" s="57"/>
      <c r="J780" s="90">
        <f t="shared" ref="J780:J843" si="138">IF(SUMPRODUCT($N$6:$P$6,$N$7:$P$7,$N780:$P780),SUMPRODUCT($N$6:$P$6,$N$7:$P$7,$N780:$P780),0)</f>
        <v>0</v>
      </c>
      <c r="K780" s="77"/>
      <c r="L780" s="78">
        <v>350</v>
      </c>
      <c r="N780" s="95"/>
      <c r="O780" s="95"/>
      <c r="P780" s="95"/>
      <c r="Q780" s="112">
        <f t="shared" si="137"/>
        <v>175</v>
      </c>
      <c r="R780" s="112">
        <f t="shared" si="135"/>
        <v>43.75</v>
      </c>
      <c r="S780" s="112">
        <f t="shared" si="136"/>
        <v>70</v>
      </c>
      <c r="T780" s="95"/>
      <c r="U780" s="95"/>
      <c r="V780" s="95"/>
      <c r="W780" s="95"/>
      <c r="X780" s="95"/>
      <c r="Y780" s="95"/>
      <c r="Z780" s="95"/>
      <c r="AA780" s="95"/>
      <c r="AB780" s="95"/>
      <c r="AC780" s="95"/>
      <c r="AD780" s="95"/>
      <c r="AE780" s="95"/>
      <c r="AF780" s="95"/>
      <c r="AG780" s="95"/>
      <c r="AH780" s="95"/>
      <c r="AI780" s="95"/>
      <c r="AJ780" s="95"/>
      <c r="AK780" s="95"/>
      <c r="AL780" s="95"/>
      <c r="AM780" s="95"/>
      <c r="AN780" s="95"/>
      <c r="AO780" s="95"/>
      <c r="AP780" s="95"/>
      <c r="AQ780" s="95"/>
      <c r="AR780" s="95"/>
      <c r="AS780" s="95"/>
      <c r="AT780" s="95"/>
      <c r="AU780" s="95"/>
      <c r="AV780" s="95"/>
      <c r="AW780" s="95"/>
      <c r="AX780" s="95"/>
      <c r="AY780" s="95"/>
      <c r="AZ780" s="95"/>
      <c r="BA780" s="95"/>
      <c r="BB780" s="95"/>
      <c r="BC780" s="95"/>
      <c r="BD780" s="95"/>
      <c r="BE780" s="95"/>
      <c r="BF780" s="95"/>
      <c r="BG780" s="95"/>
      <c r="BH780" s="95"/>
      <c r="BI780" s="95"/>
      <c r="BJ780" s="95"/>
      <c r="BK780" s="95"/>
      <c r="BL780" s="95"/>
      <c r="BM780" s="95"/>
      <c r="BN780" s="95"/>
      <c r="BO780" s="95"/>
    </row>
    <row r="781" spans="1:67" ht="25.5" hidden="1" x14ac:dyDescent="0.2">
      <c r="A781" s="52" t="s">
        <v>1972</v>
      </c>
      <c r="B781" s="52" t="s">
        <v>1973</v>
      </c>
      <c r="C781" s="53" t="s">
        <v>1974</v>
      </c>
      <c r="D781" s="55">
        <v>200</v>
      </c>
      <c r="E781" s="55">
        <v>10</v>
      </c>
      <c r="F781" s="57">
        <v>2.5</v>
      </c>
      <c r="G781" s="55">
        <v>4</v>
      </c>
      <c r="H781" s="55"/>
      <c r="I781" s="57"/>
      <c r="J781" s="90">
        <f t="shared" si="138"/>
        <v>0</v>
      </c>
      <c r="K781" s="77"/>
      <c r="L781" s="58">
        <v>1200</v>
      </c>
      <c r="N781" s="95"/>
      <c r="O781" s="95"/>
      <c r="P781" s="95"/>
      <c r="Q781" s="112">
        <f t="shared" si="137"/>
        <v>600</v>
      </c>
      <c r="R781" s="112">
        <f t="shared" ref="R781:R844" si="139">IF($L781&gt;0,$L781*1000*$F781%/$D781,"")</f>
        <v>150</v>
      </c>
      <c r="S781" s="112">
        <f t="shared" ref="S781:S844" si="140">IF($L781&gt;0,$L781*1000*$G781%/$D781,"")</f>
        <v>240</v>
      </c>
      <c r="T781" s="95"/>
      <c r="U781" s="95"/>
      <c r="V781" s="95"/>
      <c r="W781" s="95"/>
      <c r="X781" s="95"/>
      <c r="Y781" s="95"/>
      <c r="Z781" s="95"/>
      <c r="AA781" s="95"/>
      <c r="AB781" s="95"/>
      <c r="AC781" s="95"/>
      <c r="AD781" s="95"/>
      <c r="AE781" s="95"/>
      <c r="AF781" s="95"/>
      <c r="AG781" s="95"/>
      <c r="AH781" s="95"/>
      <c r="AI781" s="95"/>
      <c r="AJ781" s="95"/>
      <c r="AK781" s="95"/>
      <c r="AL781" s="95"/>
      <c r="AM781" s="95"/>
      <c r="AN781" s="95"/>
      <c r="AO781" s="95"/>
      <c r="AP781" s="95"/>
      <c r="AQ781" s="95"/>
      <c r="AR781" s="95"/>
      <c r="AS781" s="95"/>
      <c r="AT781" s="95"/>
      <c r="AU781" s="95"/>
      <c r="AV781" s="95"/>
      <c r="AW781" s="95"/>
      <c r="AX781" s="95"/>
      <c r="AY781" s="95"/>
      <c r="AZ781" s="95"/>
      <c r="BA781" s="95"/>
      <c r="BB781" s="95"/>
      <c r="BC781" s="95"/>
      <c r="BD781" s="95"/>
      <c r="BE781" s="95"/>
      <c r="BF781" s="95"/>
      <c r="BG781" s="95"/>
      <c r="BH781" s="95"/>
      <c r="BI781" s="95"/>
      <c r="BJ781" s="95"/>
      <c r="BK781" s="95"/>
      <c r="BL781" s="95"/>
      <c r="BM781" s="95"/>
      <c r="BN781" s="95"/>
      <c r="BO781" s="95"/>
    </row>
    <row r="782" spans="1:67" ht="25.5" hidden="1" x14ac:dyDescent="0.2">
      <c r="A782" s="52" t="s">
        <v>1975</v>
      </c>
      <c r="B782" s="52" t="s">
        <v>1976</v>
      </c>
      <c r="C782" s="53" t="s">
        <v>1977</v>
      </c>
      <c r="D782" s="55">
        <v>200</v>
      </c>
      <c r="E782" s="55">
        <v>10</v>
      </c>
      <c r="F782" s="57">
        <v>2.5</v>
      </c>
      <c r="G782" s="55">
        <v>4</v>
      </c>
      <c r="H782" s="55"/>
      <c r="I782" s="57"/>
      <c r="J782" s="90">
        <f t="shared" si="138"/>
        <v>0</v>
      </c>
      <c r="K782" s="77"/>
      <c r="L782" s="58">
        <v>18000</v>
      </c>
      <c r="N782" s="95"/>
      <c r="O782" s="95"/>
      <c r="P782" s="95"/>
      <c r="Q782" s="112">
        <f t="shared" si="137"/>
        <v>9000</v>
      </c>
      <c r="R782" s="112">
        <f t="shared" si="139"/>
        <v>2250</v>
      </c>
      <c r="S782" s="112">
        <f t="shared" si="140"/>
        <v>3600</v>
      </c>
      <c r="T782" s="95"/>
      <c r="U782" s="95"/>
      <c r="V782" s="95"/>
      <c r="W782" s="95"/>
      <c r="X782" s="95"/>
      <c r="Y782" s="95"/>
      <c r="Z782" s="95"/>
      <c r="AA782" s="95"/>
      <c r="AB782" s="95"/>
      <c r="AC782" s="95"/>
      <c r="AD782" s="95"/>
      <c r="AE782" s="95"/>
      <c r="AF782" s="95"/>
      <c r="AG782" s="95"/>
      <c r="AH782" s="95"/>
      <c r="AI782" s="95"/>
      <c r="AJ782" s="95"/>
      <c r="AK782" s="95"/>
      <c r="AL782" s="95"/>
      <c r="AM782" s="95"/>
      <c r="AN782" s="95"/>
      <c r="AO782" s="95"/>
      <c r="AP782" s="95"/>
      <c r="AQ782" s="95"/>
      <c r="AR782" s="95"/>
      <c r="AS782" s="95"/>
      <c r="AT782" s="95"/>
      <c r="AU782" s="95"/>
      <c r="AV782" s="95"/>
      <c r="AW782" s="95"/>
      <c r="AX782" s="95"/>
      <c r="AY782" s="95"/>
      <c r="AZ782" s="95"/>
      <c r="BA782" s="95"/>
      <c r="BB782" s="95"/>
      <c r="BC782" s="95"/>
      <c r="BD782" s="95"/>
      <c r="BE782" s="95"/>
      <c r="BF782" s="95"/>
      <c r="BG782" s="95"/>
      <c r="BH782" s="95"/>
      <c r="BI782" s="95"/>
      <c r="BJ782" s="95"/>
      <c r="BK782" s="95"/>
      <c r="BL782" s="95"/>
      <c r="BM782" s="95"/>
      <c r="BN782" s="95"/>
      <c r="BO782" s="95"/>
    </row>
    <row r="783" spans="1:67" ht="25.5" hidden="1" x14ac:dyDescent="0.2">
      <c r="A783" s="52" t="s">
        <v>1978</v>
      </c>
      <c r="B783" s="52" t="s">
        <v>1979</v>
      </c>
      <c r="C783" s="53" t="s">
        <v>1980</v>
      </c>
      <c r="D783" s="55">
        <v>200</v>
      </c>
      <c r="E783" s="55">
        <v>10</v>
      </c>
      <c r="F783" s="57">
        <v>2.5</v>
      </c>
      <c r="G783" s="55">
        <v>4</v>
      </c>
      <c r="H783" s="55"/>
      <c r="I783" s="57"/>
      <c r="J783" s="90">
        <f t="shared" si="138"/>
        <v>0</v>
      </c>
      <c r="K783" s="77"/>
      <c r="L783" s="58">
        <v>281375</v>
      </c>
      <c r="N783" s="95"/>
      <c r="O783" s="95"/>
      <c r="P783" s="95"/>
      <c r="Q783" s="112">
        <f t="shared" si="137"/>
        <v>126618.75</v>
      </c>
      <c r="R783" s="112">
        <f t="shared" si="139"/>
        <v>35171.875</v>
      </c>
      <c r="S783" s="112">
        <f t="shared" si="140"/>
        <v>56275</v>
      </c>
      <c r="T783" s="95"/>
      <c r="U783" s="95"/>
      <c r="V783" s="95"/>
      <c r="W783" s="95"/>
      <c r="X783" s="95"/>
      <c r="Y783" s="95"/>
      <c r="Z783" s="95"/>
      <c r="AA783" s="95"/>
      <c r="AB783" s="95"/>
      <c r="AC783" s="95"/>
      <c r="AD783" s="95"/>
      <c r="AE783" s="95"/>
      <c r="AF783" s="95"/>
      <c r="AG783" s="95"/>
      <c r="AH783" s="95"/>
      <c r="AI783" s="95"/>
      <c r="AJ783" s="95"/>
      <c r="AK783" s="95"/>
      <c r="AL783" s="95"/>
      <c r="AM783" s="95"/>
      <c r="AN783" s="95"/>
      <c r="AO783" s="95"/>
      <c r="AP783" s="95"/>
      <c r="AQ783" s="95"/>
      <c r="AR783" s="95"/>
      <c r="AS783" s="95"/>
      <c r="AT783" s="95"/>
      <c r="AU783" s="95"/>
      <c r="AV783" s="95"/>
      <c r="AW783" s="95"/>
      <c r="AX783" s="95"/>
      <c r="AY783" s="95"/>
      <c r="AZ783" s="95"/>
      <c r="BA783" s="95"/>
      <c r="BB783" s="95"/>
      <c r="BC783" s="95"/>
      <c r="BD783" s="95"/>
      <c r="BE783" s="95"/>
      <c r="BF783" s="95"/>
      <c r="BG783" s="95"/>
      <c r="BH783" s="95"/>
      <c r="BI783" s="95"/>
      <c r="BJ783" s="95"/>
      <c r="BK783" s="95"/>
      <c r="BL783" s="95"/>
      <c r="BM783" s="95"/>
      <c r="BN783" s="95"/>
      <c r="BO783" s="95"/>
    </row>
    <row r="784" spans="1:67" ht="25.5" hidden="1" x14ac:dyDescent="0.2">
      <c r="A784" s="52" t="s">
        <v>1981</v>
      </c>
      <c r="B784" s="52" t="s">
        <v>1982</v>
      </c>
      <c r="C784" s="53" t="s">
        <v>1983</v>
      </c>
      <c r="D784" s="55">
        <v>200</v>
      </c>
      <c r="E784" s="55">
        <v>10</v>
      </c>
      <c r="F784" s="57">
        <v>2.5</v>
      </c>
      <c r="G784" s="55">
        <v>4</v>
      </c>
      <c r="H784" s="55"/>
      <c r="I784" s="57"/>
      <c r="J784" s="90">
        <f t="shared" si="138"/>
        <v>0</v>
      </c>
      <c r="K784" s="77"/>
      <c r="L784" s="58">
        <v>6500</v>
      </c>
      <c r="N784" s="95"/>
      <c r="O784" s="95"/>
      <c r="P784" s="95"/>
      <c r="Q784" s="112">
        <f t="shared" si="137"/>
        <v>3250</v>
      </c>
      <c r="R784" s="112">
        <f t="shared" si="139"/>
        <v>812.5</v>
      </c>
      <c r="S784" s="112">
        <f t="shared" si="140"/>
        <v>1300</v>
      </c>
      <c r="T784" s="95"/>
      <c r="U784" s="95"/>
      <c r="V784" s="95"/>
      <c r="W784" s="95"/>
      <c r="X784" s="95"/>
      <c r="Y784" s="95"/>
      <c r="Z784" s="95"/>
      <c r="AA784" s="95"/>
      <c r="AB784" s="95"/>
      <c r="AC784" s="95"/>
      <c r="AD784" s="95"/>
      <c r="AE784" s="95"/>
      <c r="AF784" s="95"/>
      <c r="AG784" s="95"/>
      <c r="AH784" s="95"/>
      <c r="AI784" s="95"/>
      <c r="AJ784" s="95"/>
      <c r="AK784" s="95"/>
      <c r="AL784" s="95"/>
      <c r="AM784" s="95"/>
      <c r="AN784" s="95"/>
      <c r="AO784" s="95"/>
      <c r="AP784" s="95"/>
      <c r="AQ784" s="95"/>
      <c r="AR784" s="95"/>
      <c r="AS784" s="95"/>
      <c r="AT784" s="95"/>
      <c r="AU784" s="95"/>
      <c r="AV784" s="95"/>
      <c r="AW784" s="95"/>
      <c r="AX784" s="95"/>
      <c r="AY784" s="95"/>
      <c r="AZ784" s="95"/>
      <c r="BA784" s="95"/>
      <c r="BB784" s="95"/>
      <c r="BC784" s="95"/>
      <c r="BD784" s="95"/>
      <c r="BE784" s="95"/>
      <c r="BF784" s="95"/>
      <c r="BG784" s="95"/>
      <c r="BH784" s="95"/>
      <c r="BI784" s="95"/>
      <c r="BJ784" s="95"/>
      <c r="BK784" s="95"/>
      <c r="BL784" s="95"/>
      <c r="BM784" s="95"/>
      <c r="BN784" s="95"/>
      <c r="BO784" s="95"/>
    </row>
    <row r="785" spans="1:67" ht="25.5" hidden="1" x14ac:dyDescent="0.2">
      <c r="A785" s="52" t="s">
        <v>1984</v>
      </c>
      <c r="B785" s="52" t="s">
        <v>1985</v>
      </c>
      <c r="C785" s="53" t="s">
        <v>1986</v>
      </c>
      <c r="D785" s="55">
        <v>200</v>
      </c>
      <c r="E785" s="55">
        <v>10</v>
      </c>
      <c r="F785" s="57">
        <v>2.5</v>
      </c>
      <c r="G785" s="55">
        <v>4</v>
      </c>
      <c r="H785" s="55"/>
      <c r="I785" s="57"/>
      <c r="J785" s="90">
        <f t="shared" si="138"/>
        <v>0</v>
      </c>
      <c r="K785" s="77"/>
      <c r="L785" s="58">
        <v>15000</v>
      </c>
      <c r="N785" s="95"/>
      <c r="O785" s="95"/>
      <c r="P785" s="95"/>
      <c r="Q785" s="112">
        <f t="shared" si="137"/>
        <v>7500</v>
      </c>
      <c r="R785" s="112">
        <f t="shared" si="139"/>
        <v>1875</v>
      </c>
      <c r="S785" s="112">
        <f t="shared" si="140"/>
        <v>3000</v>
      </c>
      <c r="T785" s="95"/>
      <c r="U785" s="95"/>
      <c r="V785" s="95"/>
      <c r="W785" s="95"/>
      <c r="X785" s="95"/>
      <c r="Y785" s="95"/>
      <c r="Z785" s="95"/>
      <c r="AA785" s="95"/>
      <c r="AB785" s="95"/>
      <c r="AC785" s="95"/>
      <c r="AD785" s="95"/>
      <c r="AE785" s="95"/>
      <c r="AF785" s="95"/>
      <c r="AG785" s="95"/>
      <c r="AH785" s="95"/>
      <c r="AI785" s="95"/>
      <c r="AJ785" s="95"/>
      <c r="AK785" s="95"/>
      <c r="AL785" s="95"/>
      <c r="AM785" s="95"/>
      <c r="AN785" s="95"/>
      <c r="AO785" s="95"/>
      <c r="AP785" s="95"/>
      <c r="AQ785" s="95"/>
      <c r="AR785" s="95"/>
      <c r="AS785" s="95"/>
      <c r="AT785" s="95"/>
      <c r="AU785" s="95"/>
      <c r="AV785" s="95"/>
      <c r="AW785" s="95"/>
      <c r="AX785" s="95"/>
      <c r="AY785" s="95"/>
      <c r="AZ785" s="95"/>
      <c r="BA785" s="95"/>
      <c r="BB785" s="95"/>
      <c r="BC785" s="95"/>
      <c r="BD785" s="95"/>
      <c r="BE785" s="95"/>
      <c r="BF785" s="95"/>
      <c r="BG785" s="95"/>
      <c r="BH785" s="95"/>
      <c r="BI785" s="95"/>
      <c r="BJ785" s="95"/>
      <c r="BK785" s="95"/>
      <c r="BL785" s="95"/>
      <c r="BM785" s="95"/>
      <c r="BN785" s="95"/>
      <c r="BO785" s="95"/>
    </row>
    <row r="786" spans="1:67" ht="25.5" hidden="1" x14ac:dyDescent="0.2">
      <c r="A786" s="52" t="s">
        <v>1987</v>
      </c>
      <c r="B786" s="52" t="s">
        <v>1988</v>
      </c>
      <c r="C786" s="53" t="s">
        <v>1989</v>
      </c>
      <c r="D786" s="55">
        <v>200</v>
      </c>
      <c r="E786" s="55">
        <v>10</v>
      </c>
      <c r="F786" s="57">
        <v>3.5</v>
      </c>
      <c r="G786" s="55">
        <v>4</v>
      </c>
      <c r="H786" s="55"/>
      <c r="I786" s="57"/>
      <c r="J786" s="90">
        <f t="shared" si="138"/>
        <v>0</v>
      </c>
      <c r="K786" s="77"/>
      <c r="L786" s="58">
        <v>2500</v>
      </c>
      <c r="N786" s="95"/>
      <c r="O786" s="95"/>
      <c r="P786" s="95"/>
      <c r="Q786" s="112">
        <f t="shared" si="137"/>
        <v>1250</v>
      </c>
      <c r="R786" s="112">
        <f t="shared" si="139"/>
        <v>437.50000000000006</v>
      </c>
      <c r="S786" s="112">
        <f t="shared" si="140"/>
        <v>500</v>
      </c>
      <c r="T786" s="95"/>
      <c r="U786" s="95"/>
      <c r="V786" s="95"/>
      <c r="W786" s="95"/>
      <c r="X786" s="95"/>
      <c r="Y786" s="95"/>
      <c r="Z786" s="95"/>
      <c r="AA786" s="95"/>
      <c r="AB786" s="95"/>
      <c r="AC786" s="95"/>
      <c r="AD786" s="95"/>
      <c r="AE786" s="95"/>
      <c r="AF786" s="95"/>
      <c r="AG786" s="95"/>
      <c r="AH786" s="95"/>
      <c r="AI786" s="95"/>
      <c r="AJ786" s="95"/>
      <c r="AK786" s="95"/>
      <c r="AL786" s="95"/>
      <c r="AM786" s="95"/>
      <c r="AN786" s="95"/>
      <c r="AO786" s="95"/>
      <c r="AP786" s="95"/>
      <c r="AQ786" s="95"/>
      <c r="AR786" s="95"/>
      <c r="AS786" s="95"/>
      <c r="AT786" s="95"/>
      <c r="AU786" s="95"/>
      <c r="AV786" s="95"/>
      <c r="AW786" s="95"/>
      <c r="AX786" s="95"/>
      <c r="AY786" s="95"/>
      <c r="AZ786" s="95"/>
      <c r="BA786" s="95"/>
      <c r="BB786" s="95"/>
      <c r="BC786" s="95"/>
      <c r="BD786" s="95"/>
      <c r="BE786" s="95"/>
      <c r="BF786" s="95"/>
      <c r="BG786" s="95"/>
      <c r="BH786" s="95"/>
      <c r="BI786" s="95"/>
      <c r="BJ786" s="95"/>
      <c r="BK786" s="95"/>
      <c r="BL786" s="95"/>
      <c r="BM786" s="95"/>
      <c r="BN786" s="95"/>
      <c r="BO786" s="95"/>
    </row>
    <row r="787" spans="1:67" ht="25.5" hidden="1" x14ac:dyDescent="0.2">
      <c r="A787" s="52" t="s">
        <v>1990</v>
      </c>
      <c r="B787" s="52" t="s">
        <v>1991</v>
      </c>
      <c r="C787" s="53" t="s">
        <v>1992</v>
      </c>
      <c r="D787" s="55">
        <v>200</v>
      </c>
      <c r="E787" s="55">
        <v>10</v>
      </c>
      <c r="F787" s="57">
        <v>3.5</v>
      </c>
      <c r="G787" s="55">
        <v>4</v>
      </c>
      <c r="H787" s="55"/>
      <c r="I787" s="57"/>
      <c r="J787" s="90">
        <f t="shared" si="138"/>
        <v>0</v>
      </c>
      <c r="K787" s="77"/>
      <c r="L787" s="58">
        <v>1500</v>
      </c>
      <c r="N787" s="95"/>
      <c r="O787" s="95"/>
      <c r="P787" s="95"/>
      <c r="Q787" s="112">
        <f t="shared" si="137"/>
        <v>750</v>
      </c>
      <c r="R787" s="112">
        <f t="shared" si="139"/>
        <v>262.50000000000006</v>
      </c>
      <c r="S787" s="112">
        <f t="shared" si="140"/>
        <v>300</v>
      </c>
      <c r="T787" s="95"/>
      <c r="U787" s="95"/>
      <c r="V787" s="95"/>
      <c r="W787" s="95"/>
      <c r="X787" s="95"/>
      <c r="Y787" s="95"/>
      <c r="Z787" s="95"/>
      <c r="AA787" s="95"/>
      <c r="AB787" s="95"/>
      <c r="AC787" s="95"/>
      <c r="AD787" s="95"/>
      <c r="AE787" s="95"/>
      <c r="AF787" s="95"/>
      <c r="AG787" s="95"/>
      <c r="AH787" s="95"/>
      <c r="AI787" s="95"/>
      <c r="AJ787" s="95"/>
      <c r="AK787" s="95"/>
      <c r="AL787" s="95"/>
      <c r="AM787" s="95"/>
      <c r="AN787" s="95"/>
      <c r="AO787" s="95"/>
      <c r="AP787" s="95"/>
      <c r="AQ787" s="95"/>
      <c r="AR787" s="95"/>
      <c r="AS787" s="95"/>
      <c r="AT787" s="95"/>
      <c r="AU787" s="95"/>
      <c r="AV787" s="95"/>
      <c r="AW787" s="95"/>
      <c r="AX787" s="95"/>
      <c r="AY787" s="95"/>
      <c r="AZ787" s="95"/>
      <c r="BA787" s="95"/>
      <c r="BB787" s="95"/>
      <c r="BC787" s="95"/>
      <c r="BD787" s="95"/>
      <c r="BE787" s="95"/>
      <c r="BF787" s="95"/>
      <c r="BG787" s="95"/>
      <c r="BH787" s="95"/>
      <c r="BI787" s="95"/>
      <c r="BJ787" s="95"/>
      <c r="BK787" s="95"/>
      <c r="BL787" s="95"/>
      <c r="BM787" s="95"/>
      <c r="BN787" s="95"/>
      <c r="BO787" s="95"/>
    </row>
    <row r="788" spans="1:67" ht="25.5" hidden="1" x14ac:dyDescent="0.2">
      <c r="A788" s="52" t="s">
        <v>1993</v>
      </c>
      <c r="B788" s="52" t="s">
        <v>1994</v>
      </c>
      <c r="C788" s="53" t="s">
        <v>1995</v>
      </c>
      <c r="D788" s="55">
        <v>200</v>
      </c>
      <c r="E788" s="55">
        <v>10</v>
      </c>
      <c r="F788" s="57">
        <v>3.5</v>
      </c>
      <c r="G788" s="55">
        <v>4</v>
      </c>
      <c r="H788" s="55"/>
      <c r="I788" s="57"/>
      <c r="J788" s="90">
        <f t="shared" si="138"/>
        <v>0</v>
      </c>
      <c r="K788" s="77"/>
      <c r="L788" s="58">
        <v>2500</v>
      </c>
      <c r="N788" s="95"/>
      <c r="O788" s="95"/>
      <c r="P788" s="95"/>
      <c r="Q788" s="112">
        <f t="shared" si="137"/>
        <v>1250</v>
      </c>
      <c r="R788" s="112">
        <f t="shared" si="139"/>
        <v>437.50000000000006</v>
      </c>
      <c r="S788" s="112">
        <f t="shared" si="140"/>
        <v>500</v>
      </c>
      <c r="T788" s="95"/>
      <c r="U788" s="95"/>
      <c r="V788" s="95"/>
      <c r="W788" s="95"/>
      <c r="X788" s="95"/>
      <c r="Y788" s="95"/>
      <c r="Z788" s="95"/>
      <c r="AA788" s="95"/>
      <c r="AB788" s="95"/>
      <c r="AC788" s="95"/>
      <c r="AD788" s="95"/>
      <c r="AE788" s="95"/>
      <c r="AF788" s="95"/>
      <c r="AG788" s="95"/>
      <c r="AH788" s="95"/>
      <c r="AI788" s="95"/>
      <c r="AJ788" s="95"/>
      <c r="AK788" s="95"/>
      <c r="AL788" s="95"/>
      <c r="AM788" s="95"/>
      <c r="AN788" s="95"/>
      <c r="AO788" s="95"/>
      <c r="AP788" s="95"/>
      <c r="AQ788" s="95"/>
      <c r="AR788" s="95"/>
      <c r="AS788" s="95"/>
      <c r="AT788" s="95"/>
      <c r="AU788" s="95"/>
      <c r="AV788" s="95"/>
      <c r="AW788" s="95"/>
      <c r="AX788" s="95"/>
      <c r="AY788" s="95"/>
      <c r="AZ788" s="95"/>
      <c r="BA788" s="95"/>
      <c r="BB788" s="95"/>
      <c r="BC788" s="95"/>
      <c r="BD788" s="95"/>
      <c r="BE788" s="95"/>
      <c r="BF788" s="95"/>
      <c r="BG788" s="95"/>
      <c r="BH788" s="95"/>
      <c r="BI788" s="95"/>
      <c r="BJ788" s="95"/>
      <c r="BK788" s="95"/>
      <c r="BL788" s="95"/>
      <c r="BM788" s="95"/>
      <c r="BN788" s="95"/>
      <c r="BO788" s="95"/>
    </row>
    <row r="789" spans="1:67" ht="25.5" hidden="1" x14ac:dyDescent="0.2">
      <c r="A789" s="52" t="s">
        <v>1996</v>
      </c>
      <c r="B789" s="52" t="s">
        <v>1997</v>
      </c>
      <c r="C789" s="53" t="s">
        <v>1998</v>
      </c>
      <c r="D789" s="55">
        <v>200</v>
      </c>
      <c r="E789" s="55">
        <v>10</v>
      </c>
      <c r="F789" s="57">
        <v>3.5</v>
      </c>
      <c r="G789" s="55">
        <v>4</v>
      </c>
      <c r="H789" s="55"/>
      <c r="I789" s="57"/>
      <c r="J789" s="90">
        <f t="shared" si="138"/>
        <v>0</v>
      </c>
      <c r="K789" s="77"/>
      <c r="L789" s="58">
        <v>3500</v>
      </c>
      <c r="N789" s="95"/>
      <c r="O789" s="95"/>
      <c r="P789" s="95"/>
      <c r="Q789" s="112">
        <f t="shared" si="137"/>
        <v>1750</v>
      </c>
      <c r="R789" s="112">
        <f t="shared" si="139"/>
        <v>612.50000000000011</v>
      </c>
      <c r="S789" s="112">
        <f t="shared" si="140"/>
        <v>700</v>
      </c>
      <c r="T789" s="95"/>
      <c r="U789" s="95"/>
      <c r="V789" s="95"/>
      <c r="W789" s="95"/>
      <c r="X789" s="95"/>
      <c r="Y789" s="95"/>
      <c r="Z789" s="95"/>
      <c r="AA789" s="95"/>
      <c r="AB789" s="95"/>
      <c r="AC789" s="95"/>
      <c r="AD789" s="95"/>
      <c r="AE789" s="95"/>
      <c r="AF789" s="95"/>
      <c r="AG789" s="95"/>
      <c r="AH789" s="95"/>
      <c r="AI789" s="95"/>
      <c r="AJ789" s="95"/>
      <c r="AK789" s="95"/>
      <c r="AL789" s="95"/>
      <c r="AM789" s="95"/>
      <c r="AN789" s="95"/>
      <c r="AO789" s="95"/>
      <c r="AP789" s="95"/>
      <c r="AQ789" s="95"/>
      <c r="AR789" s="95"/>
      <c r="AS789" s="95"/>
      <c r="AT789" s="95"/>
      <c r="AU789" s="95"/>
      <c r="AV789" s="95"/>
      <c r="AW789" s="95"/>
      <c r="AX789" s="95"/>
      <c r="AY789" s="95"/>
      <c r="AZ789" s="95"/>
      <c r="BA789" s="95"/>
      <c r="BB789" s="95"/>
      <c r="BC789" s="95"/>
      <c r="BD789" s="95"/>
      <c r="BE789" s="95"/>
      <c r="BF789" s="95"/>
      <c r="BG789" s="95"/>
      <c r="BH789" s="95"/>
      <c r="BI789" s="95"/>
      <c r="BJ789" s="95"/>
      <c r="BK789" s="95"/>
      <c r="BL789" s="95"/>
      <c r="BM789" s="95"/>
      <c r="BN789" s="95"/>
      <c r="BO789" s="95"/>
    </row>
    <row r="790" spans="1:67" ht="25.5" hidden="1" x14ac:dyDescent="0.2">
      <c r="A790" s="52" t="s">
        <v>1999</v>
      </c>
      <c r="B790" s="52" t="s">
        <v>2000</v>
      </c>
      <c r="C790" s="53" t="s">
        <v>2001</v>
      </c>
      <c r="D790" s="55">
        <v>200</v>
      </c>
      <c r="E790" s="55">
        <v>10</v>
      </c>
      <c r="F790" s="57">
        <v>3.5</v>
      </c>
      <c r="G790" s="55">
        <v>4</v>
      </c>
      <c r="H790" s="55"/>
      <c r="I790" s="57"/>
      <c r="J790" s="90">
        <f t="shared" si="138"/>
        <v>0</v>
      </c>
      <c r="K790" s="77"/>
      <c r="L790" s="58">
        <v>2500</v>
      </c>
      <c r="N790" s="95"/>
      <c r="O790" s="95"/>
      <c r="P790" s="95"/>
      <c r="Q790" s="112">
        <f t="shared" si="137"/>
        <v>1250</v>
      </c>
      <c r="R790" s="112">
        <f t="shared" si="139"/>
        <v>437.50000000000006</v>
      </c>
      <c r="S790" s="112">
        <f t="shared" si="140"/>
        <v>500</v>
      </c>
      <c r="T790" s="95"/>
      <c r="U790" s="95"/>
      <c r="V790" s="95"/>
      <c r="W790" s="95"/>
      <c r="X790" s="95"/>
      <c r="Y790" s="95"/>
      <c r="Z790" s="95"/>
      <c r="AA790" s="95"/>
      <c r="AB790" s="95"/>
      <c r="AC790" s="95"/>
      <c r="AD790" s="95"/>
      <c r="AE790" s="95"/>
      <c r="AF790" s="95"/>
      <c r="AG790" s="95"/>
      <c r="AH790" s="95"/>
      <c r="AI790" s="95"/>
      <c r="AJ790" s="95"/>
      <c r="AK790" s="95"/>
      <c r="AL790" s="95"/>
      <c r="AM790" s="95"/>
      <c r="AN790" s="95"/>
      <c r="AO790" s="95"/>
      <c r="AP790" s="95"/>
      <c r="AQ790" s="95"/>
      <c r="AR790" s="95"/>
      <c r="AS790" s="95"/>
      <c r="AT790" s="95"/>
      <c r="AU790" s="95"/>
      <c r="AV790" s="95"/>
      <c r="AW790" s="95"/>
      <c r="AX790" s="95"/>
      <c r="AY790" s="95"/>
      <c r="AZ790" s="95"/>
      <c r="BA790" s="95"/>
      <c r="BB790" s="95"/>
      <c r="BC790" s="95"/>
      <c r="BD790" s="95"/>
      <c r="BE790" s="95"/>
      <c r="BF790" s="95"/>
      <c r="BG790" s="95"/>
      <c r="BH790" s="95"/>
      <c r="BI790" s="95"/>
      <c r="BJ790" s="95"/>
      <c r="BK790" s="95"/>
      <c r="BL790" s="95"/>
      <c r="BM790" s="95"/>
      <c r="BN790" s="95"/>
      <c r="BO790" s="95"/>
    </row>
    <row r="791" spans="1:67" ht="25.5" hidden="1" x14ac:dyDescent="0.2">
      <c r="A791" s="52" t="s">
        <v>2002</v>
      </c>
      <c r="B791" s="52" t="s">
        <v>2003</v>
      </c>
      <c r="C791" s="53" t="s">
        <v>2004</v>
      </c>
      <c r="D791" s="55">
        <v>200</v>
      </c>
      <c r="E791" s="55">
        <v>10</v>
      </c>
      <c r="F791" s="57">
        <v>3.5</v>
      </c>
      <c r="G791" s="55">
        <v>4</v>
      </c>
      <c r="H791" s="55"/>
      <c r="I791" s="57"/>
      <c r="J791" s="90">
        <f t="shared" si="138"/>
        <v>0</v>
      </c>
      <c r="K791" s="77"/>
      <c r="L791" s="58">
        <v>3000</v>
      </c>
      <c r="N791" s="95"/>
      <c r="O791" s="95"/>
      <c r="P791" s="95"/>
      <c r="Q791" s="112">
        <f t="shared" si="137"/>
        <v>1500</v>
      </c>
      <c r="R791" s="112">
        <f t="shared" si="139"/>
        <v>525.00000000000011</v>
      </c>
      <c r="S791" s="112">
        <f t="shared" si="140"/>
        <v>600</v>
      </c>
      <c r="T791" s="95"/>
      <c r="U791" s="95"/>
      <c r="V791" s="95"/>
      <c r="W791" s="95"/>
      <c r="X791" s="95"/>
      <c r="Y791" s="95"/>
      <c r="Z791" s="95"/>
      <c r="AA791" s="95"/>
      <c r="AB791" s="95"/>
      <c r="AC791" s="95"/>
      <c r="AD791" s="95"/>
      <c r="AE791" s="95"/>
      <c r="AF791" s="95"/>
      <c r="AG791" s="95"/>
      <c r="AH791" s="95"/>
      <c r="AI791" s="95"/>
      <c r="AJ791" s="95"/>
      <c r="AK791" s="95"/>
      <c r="AL791" s="95"/>
      <c r="AM791" s="95"/>
      <c r="AN791" s="95"/>
      <c r="AO791" s="95"/>
      <c r="AP791" s="95"/>
      <c r="AQ791" s="95"/>
      <c r="AR791" s="95"/>
      <c r="AS791" s="95"/>
      <c r="AT791" s="95"/>
      <c r="AU791" s="95"/>
      <c r="AV791" s="95"/>
      <c r="AW791" s="95"/>
      <c r="AX791" s="95"/>
      <c r="AY791" s="95"/>
      <c r="AZ791" s="95"/>
      <c r="BA791" s="95"/>
      <c r="BB791" s="95"/>
      <c r="BC791" s="95"/>
      <c r="BD791" s="95"/>
      <c r="BE791" s="95"/>
      <c r="BF791" s="95"/>
      <c r="BG791" s="95"/>
      <c r="BH791" s="95"/>
      <c r="BI791" s="95"/>
      <c r="BJ791" s="95"/>
      <c r="BK791" s="95"/>
      <c r="BL791" s="95"/>
      <c r="BM791" s="95"/>
      <c r="BN791" s="95"/>
      <c r="BO791" s="95"/>
    </row>
    <row r="792" spans="1:67" ht="25.5" hidden="1" x14ac:dyDescent="0.2">
      <c r="A792" s="52" t="s">
        <v>2005</v>
      </c>
      <c r="B792" s="52" t="s">
        <v>2006</v>
      </c>
      <c r="C792" s="53" t="s">
        <v>2007</v>
      </c>
      <c r="D792" s="55">
        <v>200</v>
      </c>
      <c r="E792" s="55">
        <v>10</v>
      </c>
      <c r="F792" s="57">
        <v>3.5</v>
      </c>
      <c r="G792" s="55">
        <v>4</v>
      </c>
      <c r="H792" s="55"/>
      <c r="I792" s="57"/>
      <c r="J792" s="90">
        <f t="shared" si="138"/>
        <v>0</v>
      </c>
      <c r="K792" s="77"/>
      <c r="L792" s="58">
        <v>5000</v>
      </c>
      <c r="N792" s="95"/>
      <c r="O792" s="95"/>
      <c r="P792" s="95"/>
      <c r="Q792" s="112">
        <f t="shared" ref="Q792:Q855" si="141">IF($L792&gt;0,$L792*1000*IF($L792&gt;30000,0.9,1)*$E792%/$D792,"")</f>
        <v>2500</v>
      </c>
      <c r="R792" s="112">
        <f t="shared" si="139"/>
        <v>875.00000000000011</v>
      </c>
      <c r="S792" s="112">
        <f t="shared" si="140"/>
        <v>1000</v>
      </c>
      <c r="T792" s="95"/>
      <c r="U792" s="95"/>
      <c r="V792" s="95"/>
      <c r="W792" s="95"/>
      <c r="X792" s="95"/>
      <c r="Y792" s="95"/>
      <c r="Z792" s="95"/>
      <c r="AA792" s="95"/>
      <c r="AB792" s="95"/>
      <c r="AC792" s="95"/>
      <c r="AD792" s="95"/>
      <c r="AE792" s="95"/>
      <c r="AF792" s="95"/>
      <c r="AG792" s="95"/>
      <c r="AH792" s="95"/>
      <c r="AI792" s="95"/>
      <c r="AJ792" s="95"/>
      <c r="AK792" s="95"/>
      <c r="AL792" s="95"/>
      <c r="AM792" s="95"/>
      <c r="AN792" s="95"/>
      <c r="AO792" s="95"/>
      <c r="AP792" s="95"/>
      <c r="AQ792" s="95"/>
      <c r="AR792" s="95"/>
      <c r="AS792" s="95"/>
      <c r="AT792" s="95"/>
      <c r="AU792" s="95"/>
      <c r="AV792" s="95"/>
      <c r="AW792" s="95"/>
      <c r="AX792" s="95"/>
      <c r="AY792" s="95"/>
      <c r="AZ792" s="95"/>
      <c r="BA792" s="95"/>
      <c r="BB792" s="95"/>
      <c r="BC792" s="95"/>
      <c r="BD792" s="95"/>
      <c r="BE792" s="95"/>
      <c r="BF792" s="95"/>
      <c r="BG792" s="95"/>
      <c r="BH792" s="95"/>
      <c r="BI792" s="95"/>
      <c r="BJ792" s="95"/>
      <c r="BK792" s="95"/>
      <c r="BL792" s="95"/>
      <c r="BM792" s="95"/>
      <c r="BN792" s="95"/>
      <c r="BO792" s="95"/>
    </row>
    <row r="793" spans="1:67" ht="25.5" hidden="1" x14ac:dyDescent="0.2">
      <c r="A793" s="52" t="s">
        <v>2008</v>
      </c>
      <c r="B793" s="52" t="s">
        <v>2009</v>
      </c>
      <c r="C793" s="53" t="s">
        <v>2010</v>
      </c>
      <c r="D793" s="55">
        <v>200</v>
      </c>
      <c r="E793" s="55">
        <v>10</v>
      </c>
      <c r="F793" s="57">
        <v>3.5</v>
      </c>
      <c r="G793" s="55">
        <v>4</v>
      </c>
      <c r="H793" s="55"/>
      <c r="I793" s="57"/>
      <c r="J793" s="90">
        <f t="shared" si="138"/>
        <v>0</v>
      </c>
      <c r="K793" s="77"/>
      <c r="L793" s="58">
        <v>5000</v>
      </c>
      <c r="N793" s="95"/>
      <c r="O793" s="95"/>
      <c r="P793" s="95"/>
      <c r="Q793" s="112">
        <f t="shared" si="141"/>
        <v>2500</v>
      </c>
      <c r="R793" s="112">
        <f t="shared" si="139"/>
        <v>875.00000000000011</v>
      </c>
      <c r="S793" s="112">
        <f t="shared" si="140"/>
        <v>1000</v>
      </c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95"/>
      <c r="AH793" s="95"/>
      <c r="AI793" s="95"/>
      <c r="AJ793" s="95"/>
      <c r="AK793" s="95"/>
      <c r="AL793" s="95"/>
      <c r="AM793" s="95"/>
      <c r="AN793" s="95"/>
      <c r="AO793" s="95"/>
      <c r="AP793" s="95"/>
      <c r="AQ793" s="95"/>
      <c r="AR793" s="95"/>
      <c r="AS793" s="95"/>
      <c r="AT793" s="95"/>
      <c r="AU793" s="95"/>
      <c r="AV793" s="95"/>
      <c r="AW793" s="95"/>
      <c r="AX793" s="95"/>
      <c r="AY793" s="95"/>
      <c r="AZ793" s="95"/>
      <c r="BA793" s="95"/>
      <c r="BB793" s="95"/>
      <c r="BC793" s="95"/>
      <c r="BD793" s="95"/>
      <c r="BE793" s="95"/>
      <c r="BF793" s="95"/>
      <c r="BG793" s="95"/>
      <c r="BH793" s="95"/>
      <c r="BI793" s="95"/>
      <c r="BJ793" s="95"/>
      <c r="BK793" s="95"/>
      <c r="BL793" s="95"/>
      <c r="BM793" s="95"/>
      <c r="BN793" s="95"/>
      <c r="BO793" s="95"/>
    </row>
    <row r="794" spans="1:67" ht="25.5" hidden="1" x14ac:dyDescent="0.2">
      <c r="A794" s="52" t="s">
        <v>2011</v>
      </c>
      <c r="B794" s="52" t="s">
        <v>2012</v>
      </c>
      <c r="C794" s="53" t="s">
        <v>2013</v>
      </c>
      <c r="D794" s="55">
        <v>200</v>
      </c>
      <c r="E794" s="55">
        <v>10</v>
      </c>
      <c r="F794" s="57">
        <v>2.5</v>
      </c>
      <c r="G794" s="55">
        <v>4</v>
      </c>
      <c r="H794" s="55"/>
      <c r="I794" s="57"/>
      <c r="J794" s="90">
        <f t="shared" si="138"/>
        <v>0</v>
      </c>
      <c r="K794" s="77"/>
      <c r="L794" s="58">
        <v>15000</v>
      </c>
      <c r="N794" s="95"/>
      <c r="O794" s="95"/>
      <c r="P794" s="95"/>
      <c r="Q794" s="112">
        <f t="shared" si="141"/>
        <v>7500</v>
      </c>
      <c r="R794" s="112">
        <f t="shared" si="139"/>
        <v>1875</v>
      </c>
      <c r="S794" s="112">
        <f t="shared" si="140"/>
        <v>3000</v>
      </c>
      <c r="T794" s="95"/>
      <c r="U794" s="95"/>
      <c r="V794" s="95"/>
      <c r="W794" s="95"/>
      <c r="X794" s="95"/>
      <c r="Y794" s="95"/>
      <c r="Z794" s="95"/>
      <c r="AA794" s="95"/>
      <c r="AB794" s="95"/>
      <c r="AC794" s="95"/>
      <c r="AD794" s="95"/>
      <c r="AE794" s="95"/>
      <c r="AF794" s="95"/>
      <c r="AG794" s="95"/>
      <c r="AH794" s="95"/>
      <c r="AI794" s="95"/>
      <c r="AJ794" s="95"/>
      <c r="AK794" s="95"/>
      <c r="AL794" s="95"/>
      <c r="AM794" s="95"/>
      <c r="AN794" s="95"/>
      <c r="AO794" s="95"/>
      <c r="AP794" s="95"/>
      <c r="AQ794" s="95"/>
      <c r="AR794" s="95"/>
      <c r="AS794" s="95"/>
      <c r="AT794" s="95"/>
      <c r="AU794" s="95"/>
      <c r="AV794" s="95"/>
      <c r="AW794" s="95"/>
      <c r="AX794" s="95"/>
      <c r="AY794" s="95"/>
      <c r="AZ794" s="95"/>
      <c r="BA794" s="95"/>
      <c r="BB794" s="95"/>
      <c r="BC794" s="95"/>
      <c r="BD794" s="95"/>
      <c r="BE794" s="95"/>
      <c r="BF794" s="95"/>
      <c r="BG794" s="95"/>
      <c r="BH794" s="95"/>
      <c r="BI794" s="95"/>
      <c r="BJ794" s="95"/>
      <c r="BK794" s="95"/>
      <c r="BL794" s="95"/>
      <c r="BM794" s="95"/>
      <c r="BN794" s="95"/>
      <c r="BO794" s="95"/>
    </row>
    <row r="795" spans="1:67" ht="25.5" hidden="1" x14ac:dyDescent="0.2">
      <c r="A795" s="52" t="s">
        <v>2014</v>
      </c>
      <c r="B795" s="52" t="s">
        <v>2015</v>
      </c>
      <c r="C795" s="53" t="s">
        <v>2016</v>
      </c>
      <c r="D795" s="55">
        <v>200</v>
      </c>
      <c r="E795" s="55">
        <v>10</v>
      </c>
      <c r="F795" s="57">
        <v>2.5</v>
      </c>
      <c r="G795" s="55">
        <v>4</v>
      </c>
      <c r="H795" s="55"/>
      <c r="I795" s="57"/>
      <c r="J795" s="90">
        <f t="shared" si="138"/>
        <v>0</v>
      </c>
      <c r="K795" s="77"/>
      <c r="L795" s="58">
        <v>220000</v>
      </c>
      <c r="N795" s="95"/>
      <c r="O795" s="95"/>
      <c r="P795" s="95"/>
      <c r="Q795" s="112">
        <f t="shared" si="141"/>
        <v>99000</v>
      </c>
      <c r="R795" s="112">
        <f t="shared" si="139"/>
        <v>27500</v>
      </c>
      <c r="S795" s="112">
        <f t="shared" si="140"/>
        <v>44000</v>
      </c>
      <c r="T795" s="95"/>
      <c r="U795" s="95"/>
      <c r="V795" s="95"/>
      <c r="W795" s="95"/>
      <c r="X795" s="95"/>
      <c r="Y795" s="95"/>
      <c r="Z795" s="95"/>
      <c r="AA795" s="95"/>
      <c r="AB795" s="95"/>
      <c r="AC795" s="95"/>
      <c r="AD795" s="95"/>
      <c r="AE795" s="95"/>
      <c r="AF795" s="95"/>
      <c r="AG795" s="95"/>
      <c r="AH795" s="95"/>
      <c r="AI795" s="95"/>
      <c r="AJ795" s="95"/>
      <c r="AK795" s="95"/>
      <c r="AL795" s="95"/>
      <c r="AM795" s="95"/>
      <c r="AN795" s="95"/>
      <c r="AO795" s="95"/>
      <c r="AP795" s="95"/>
      <c r="AQ795" s="95"/>
      <c r="AR795" s="95"/>
      <c r="AS795" s="95"/>
      <c r="AT795" s="95"/>
      <c r="AU795" s="95"/>
      <c r="AV795" s="95"/>
      <c r="AW795" s="95"/>
      <c r="AX795" s="95"/>
      <c r="AY795" s="95"/>
      <c r="AZ795" s="95"/>
      <c r="BA795" s="95"/>
      <c r="BB795" s="95"/>
      <c r="BC795" s="95"/>
      <c r="BD795" s="95"/>
      <c r="BE795" s="95"/>
      <c r="BF795" s="95"/>
      <c r="BG795" s="95"/>
      <c r="BH795" s="95"/>
      <c r="BI795" s="95"/>
      <c r="BJ795" s="95"/>
      <c r="BK795" s="95"/>
      <c r="BL795" s="95"/>
      <c r="BM795" s="95"/>
      <c r="BN795" s="95"/>
      <c r="BO795" s="95"/>
    </row>
    <row r="796" spans="1:67" ht="25.5" hidden="1" x14ac:dyDescent="0.2">
      <c r="A796" s="52" t="s">
        <v>2017</v>
      </c>
      <c r="B796" s="52" t="s">
        <v>2018</v>
      </c>
      <c r="C796" s="53" t="s">
        <v>2019</v>
      </c>
      <c r="D796" s="55">
        <v>200</v>
      </c>
      <c r="E796" s="55">
        <v>10</v>
      </c>
      <c r="F796" s="57">
        <v>2.5</v>
      </c>
      <c r="G796" s="55">
        <v>4</v>
      </c>
      <c r="H796" s="55"/>
      <c r="I796" s="57"/>
      <c r="J796" s="90">
        <f t="shared" si="138"/>
        <v>0</v>
      </c>
      <c r="K796" s="77"/>
      <c r="L796" s="58">
        <v>220000</v>
      </c>
      <c r="N796" s="95"/>
      <c r="O796" s="95"/>
      <c r="P796" s="95"/>
      <c r="Q796" s="112">
        <f t="shared" si="141"/>
        <v>99000</v>
      </c>
      <c r="R796" s="112">
        <f t="shared" si="139"/>
        <v>27500</v>
      </c>
      <c r="S796" s="112">
        <f t="shared" si="140"/>
        <v>44000</v>
      </c>
      <c r="T796" s="95"/>
      <c r="U796" s="95"/>
      <c r="V796" s="95"/>
      <c r="W796" s="95"/>
      <c r="X796" s="95"/>
      <c r="Y796" s="95"/>
      <c r="Z796" s="95"/>
      <c r="AA796" s="95"/>
      <c r="AB796" s="95"/>
      <c r="AC796" s="95"/>
      <c r="AD796" s="95"/>
      <c r="AE796" s="95"/>
      <c r="AF796" s="95"/>
      <c r="AG796" s="95"/>
      <c r="AH796" s="95"/>
      <c r="AI796" s="95"/>
      <c r="AJ796" s="95"/>
      <c r="AK796" s="95"/>
      <c r="AL796" s="95"/>
      <c r="AM796" s="95"/>
      <c r="AN796" s="95"/>
      <c r="AO796" s="95"/>
      <c r="AP796" s="95"/>
      <c r="AQ796" s="95"/>
      <c r="AR796" s="95"/>
      <c r="AS796" s="95"/>
      <c r="AT796" s="95"/>
      <c r="AU796" s="95"/>
      <c r="AV796" s="95"/>
      <c r="AW796" s="95"/>
      <c r="AX796" s="95"/>
      <c r="AY796" s="95"/>
      <c r="AZ796" s="95"/>
      <c r="BA796" s="95"/>
      <c r="BB796" s="95"/>
      <c r="BC796" s="95"/>
      <c r="BD796" s="95"/>
      <c r="BE796" s="95"/>
      <c r="BF796" s="95"/>
      <c r="BG796" s="95"/>
      <c r="BH796" s="95"/>
      <c r="BI796" s="95"/>
      <c r="BJ796" s="95"/>
      <c r="BK796" s="95"/>
      <c r="BL796" s="95"/>
      <c r="BM796" s="95"/>
      <c r="BN796" s="95"/>
      <c r="BO796" s="95"/>
    </row>
    <row r="797" spans="1:67" ht="25.5" hidden="1" x14ac:dyDescent="0.2">
      <c r="A797" s="52" t="s">
        <v>2020</v>
      </c>
      <c r="B797" s="52" t="s">
        <v>2021</v>
      </c>
      <c r="C797" s="53" t="s">
        <v>2022</v>
      </c>
      <c r="D797" s="55">
        <v>200</v>
      </c>
      <c r="E797" s="55">
        <v>10</v>
      </c>
      <c r="F797" s="57">
        <v>2.5</v>
      </c>
      <c r="G797" s="55">
        <v>4</v>
      </c>
      <c r="H797" s="55"/>
      <c r="I797" s="57"/>
      <c r="J797" s="90">
        <f t="shared" si="138"/>
        <v>0</v>
      </c>
      <c r="K797" s="77"/>
      <c r="L797" s="58">
        <v>5000</v>
      </c>
      <c r="N797" s="95"/>
      <c r="O797" s="95"/>
      <c r="P797" s="95"/>
      <c r="Q797" s="112">
        <f t="shared" si="141"/>
        <v>2500</v>
      </c>
      <c r="R797" s="112">
        <f t="shared" si="139"/>
        <v>625</v>
      </c>
      <c r="S797" s="112">
        <f t="shared" si="140"/>
        <v>1000</v>
      </c>
      <c r="T797" s="95"/>
      <c r="U797" s="95"/>
      <c r="V797" s="95"/>
      <c r="W797" s="95"/>
      <c r="X797" s="95"/>
      <c r="Y797" s="95"/>
      <c r="Z797" s="95"/>
      <c r="AA797" s="95"/>
      <c r="AB797" s="95"/>
      <c r="AC797" s="95"/>
      <c r="AD797" s="95"/>
      <c r="AE797" s="95"/>
      <c r="AF797" s="95"/>
      <c r="AG797" s="95"/>
      <c r="AH797" s="95"/>
      <c r="AI797" s="95"/>
      <c r="AJ797" s="95"/>
      <c r="AK797" s="95"/>
      <c r="AL797" s="95"/>
      <c r="AM797" s="95"/>
      <c r="AN797" s="95"/>
      <c r="AO797" s="95"/>
      <c r="AP797" s="95"/>
      <c r="AQ797" s="95"/>
      <c r="AR797" s="95"/>
      <c r="AS797" s="95"/>
      <c r="AT797" s="95"/>
      <c r="AU797" s="95"/>
      <c r="AV797" s="95"/>
      <c r="AW797" s="95"/>
      <c r="AX797" s="95"/>
      <c r="AY797" s="95"/>
      <c r="AZ797" s="95"/>
      <c r="BA797" s="95"/>
      <c r="BB797" s="95"/>
      <c r="BC797" s="95"/>
      <c r="BD797" s="95"/>
      <c r="BE797" s="95"/>
      <c r="BF797" s="95"/>
      <c r="BG797" s="95"/>
      <c r="BH797" s="95"/>
      <c r="BI797" s="95"/>
      <c r="BJ797" s="95"/>
      <c r="BK797" s="95"/>
      <c r="BL797" s="95"/>
      <c r="BM797" s="95"/>
      <c r="BN797" s="95"/>
      <c r="BO797" s="95"/>
    </row>
    <row r="798" spans="1:67" ht="25.5" hidden="1" x14ac:dyDescent="0.2">
      <c r="A798" s="52" t="s">
        <v>2023</v>
      </c>
      <c r="B798" s="52" t="s">
        <v>2024</v>
      </c>
      <c r="C798" s="53" t="s">
        <v>2025</v>
      </c>
      <c r="D798" s="55">
        <v>200</v>
      </c>
      <c r="E798" s="55">
        <v>10</v>
      </c>
      <c r="F798" s="57">
        <v>2.5</v>
      </c>
      <c r="G798" s="55">
        <v>4</v>
      </c>
      <c r="H798" s="55"/>
      <c r="I798" s="57"/>
      <c r="J798" s="90">
        <f t="shared" si="138"/>
        <v>0</v>
      </c>
      <c r="K798" s="77"/>
      <c r="L798" s="58">
        <v>9900</v>
      </c>
      <c r="N798" s="95"/>
      <c r="O798" s="95"/>
      <c r="P798" s="95"/>
      <c r="Q798" s="112">
        <f t="shared" si="141"/>
        <v>4950</v>
      </c>
      <c r="R798" s="112">
        <f t="shared" si="139"/>
        <v>1237.5</v>
      </c>
      <c r="S798" s="112">
        <f t="shared" si="140"/>
        <v>1980</v>
      </c>
      <c r="T798" s="95"/>
      <c r="U798" s="95"/>
      <c r="V798" s="95"/>
      <c r="W798" s="95"/>
      <c r="X798" s="95"/>
      <c r="Y798" s="95"/>
      <c r="Z798" s="95"/>
      <c r="AA798" s="95"/>
      <c r="AB798" s="95"/>
      <c r="AC798" s="95"/>
      <c r="AD798" s="95"/>
      <c r="AE798" s="95"/>
      <c r="AF798" s="95"/>
      <c r="AG798" s="95"/>
      <c r="AH798" s="95"/>
      <c r="AI798" s="95"/>
      <c r="AJ798" s="95"/>
      <c r="AK798" s="95"/>
      <c r="AL798" s="95"/>
      <c r="AM798" s="95"/>
      <c r="AN798" s="95"/>
      <c r="AO798" s="95"/>
      <c r="AP798" s="95"/>
      <c r="AQ798" s="95"/>
      <c r="AR798" s="95"/>
      <c r="AS798" s="95"/>
      <c r="AT798" s="95"/>
      <c r="AU798" s="95"/>
      <c r="AV798" s="95"/>
      <c r="AW798" s="95"/>
      <c r="AX798" s="95"/>
      <c r="AY798" s="95"/>
      <c r="AZ798" s="95"/>
      <c r="BA798" s="95"/>
      <c r="BB798" s="95"/>
      <c r="BC798" s="95"/>
      <c r="BD798" s="95"/>
      <c r="BE798" s="95"/>
      <c r="BF798" s="95"/>
      <c r="BG798" s="95"/>
      <c r="BH798" s="95"/>
      <c r="BI798" s="95"/>
      <c r="BJ798" s="95"/>
      <c r="BK798" s="95"/>
      <c r="BL798" s="95"/>
      <c r="BM798" s="95"/>
      <c r="BN798" s="95"/>
      <c r="BO798" s="95"/>
    </row>
    <row r="799" spans="1:67" ht="25.5" hidden="1" x14ac:dyDescent="0.2">
      <c r="A799" s="52" t="s">
        <v>2026</v>
      </c>
      <c r="B799" s="52" t="s">
        <v>2027</v>
      </c>
      <c r="C799" s="53" t="s">
        <v>2028</v>
      </c>
      <c r="D799" s="55">
        <v>200</v>
      </c>
      <c r="E799" s="55">
        <v>10</v>
      </c>
      <c r="F799" s="57">
        <v>2.5</v>
      </c>
      <c r="G799" s="55">
        <v>4</v>
      </c>
      <c r="H799" s="55"/>
      <c r="I799" s="57"/>
      <c r="J799" s="90">
        <f t="shared" si="138"/>
        <v>0</v>
      </c>
      <c r="K799" s="77"/>
      <c r="L799" s="58">
        <v>3500</v>
      </c>
      <c r="N799" s="95"/>
      <c r="O799" s="95"/>
      <c r="P799" s="95"/>
      <c r="Q799" s="112">
        <f t="shared" si="141"/>
        <v>1750</v>
      </c>
      <c r="R799" s="112">
        <f t="shared" si="139"/>
        <v>437.5</v>
      </c>
      <c r="S799" s="112">
        <f t="shared" si="140"/>
        <v>700</v>
      </c>
      <c r="T799" s="95"/>
      <c r="U799" s="95"/>
      <c r="V799" s="95"/>
      <c r="W799" s="95"/>
      <c r="X799" s="95"/>
      <c r="Y799" s="95"/>
      <c r="Z799" s="95"/>
      <c r="AA799" s="95"/>
      <c r="AB799" s="95"/>
      <c r="AC799" s="95"/>
      <c r="AD799" s="95"/>
      <c r="AE799" s="95"/>
      <c r="AF799" s="95"/>
      <c r="AG799" s="95"/>
      <c r="AH799" s="95"/>
      <c r="AI799" s="95"/>
      <c r="AJ799" s="95"/>
      <c r="AK799" s="95"/>
      <c r="AL799" s="95"/>
      <c r="AM799" s="95"/>
      <c r="AN799" s="95"/>
      <c r="AO799" s="95"/>
      <c r="AP799" s="95"/>
      <c r="AQ799" s="95"/>
      <c r="AR799" s="95"/>
      <c r="AS799" s="95"/>
      <c r="AT799" s="95"/>
      <c r="AU799" s="95"/>
      <c r="AV799" s="95"/>
      <c r="AW799" s="95"/>
      <c r="AX799" s="95"/>
      <c r="AY799" s="95"/>
      <c r="AZ799" s="95"/>
      <c r="BA799" s="95"/>
      <c r="BB799" s="95"/>
      <c r="BC799" s="95"/>
      <c r="BD799" s="95"/>
      <c r="BE799" s="95"/>
      <c r="BF799" s="95"/>
      <c r="BG799" s="95"/>
      <c r="BH799" s="95"/>
      <c r="BI799" s="95"/>
      <c r="BJ799" s="95"/>
      <c r="BK799" s="95"/>
      <c r="BL799" s="95"/>
      <c r="BM799" s="95"/>
      <c r="BN799" s="95"/>
      <c r="BO799" s="95"/>
    </row>
    <row r="800" spans="1:67" ht="25.5" hidden="1" x14ac:dyDescent="0.2">
      <c r="A800" s="52" t="s">
        <v>2029</v>
      </c>
      <c r="B800" s="52" t="s">
        <v>2030</v>
      </c>
      <c r="C800" s="53" t="s">
        <v>2031</v>
      </c>
      <c r="D800" s="55">
        <v>200</v>
      </c>
      <c r="E800" s="55">
        <v>10</v>
      </c>
      <c r="F800" s="57">
        <v>2.5</v>
      </c>
      <c r="G800" s="55">
        <v>4</v>
      </c>
      <c r="H800" s="55"/>
      <c r="I800" s="57"/>
      <c r="J800" s="90">
        <f t="shared" si="138"/>
        <v>0</v>
      </c>
      <c r="K800" s="77"/>
      <c r="L800" s="58">
        <v>18000</v>
      </c>
      <c r="N800" s="95"/>
      <c r="O800" s="95"/>
      <c r="P800" s="95"/>
      <c r="Q800" s="112">
        <f t="shared" si="141"/>
        <v>9000</v>
      </c>
      <c r="R800" s="112">
        <f t="shared" si="139"/>
        <v>2250</v>
      </c>
      <c r="S800" s="112">
        <f t="shared" si="140"/>
        <v>3600</v>
      </c>
      <c r="T800" s="95"/>
      <c r="U800" s="95"/>
      <c r="V800" s="95"/>
      <c r="W800" s="95"/>
      <c r="X800" s="95"/>
      <c r="Y800" s="95"/>
      <c r="Z800" s="95"/>
      <c r="AA800" s="95"/>
      <c r="AB800" s="95"/>
      <c r="AC800" s="95"/>
      <c r="AD800" s="95"/>
      <c r="AE800" s="95"/>
      <c r="AF800" s="95"/>
      <c r="AG800" s="95"/>
      <c r="AH800" s="95"/>
      <c r="AI800" s="95"/>
      <c r="AJ800" s="95"/>
      <c r="AK800" s="95"/>
      <c r="AL800" s="95"/>
      <c r="AM800" s="95"/>
      <c r="AN800" s="95"/>
      <c r="AO800" s="95"/>
      <c r="AP800" s="95"/>
      <c r="AQ800" s="95"/>
      <c r="AR800" s="95"/>
      <c r="AS800" s="95"/>
      <c r="AT800" s="95"/>
      <c r="AU800" s="95"/>
      <c r="AV800" s="95"/>
      <c r="AW800" s="95"/>
      <c r="AX800" s="95"/>
      <c r="AY800" s="95"/>
      <c r="AZ800" s="95"/>
      <c r="BA800" s="95"/>
      <c r="BB800" s="95"/>
      <c r="BC800" s="95"/>
      <c r="BD800" s="95"/>
      <c r="BE800" s="95"/>
      <c r="BF800" s="95"/>
      <c r="BG800" s="95"/>
      <c r="BH800" s="95"/>
      <c r="BI800" s="95"/>
      <c r="BJ800" s="95"/>
      <c r="BK800" s="95"/>
      <c r="BL800" s="95"/>
      <c r="BM800" s="95"/>
      <c r="BN800" s="95"/>
      <c r="BO800" s="95"/>
    </row>
    <row r="801" spans="1:67" ht="25.5" hidden="1" x14ac:dyDescent="0.2">
      <c r="A801" s="52" t="s">
        <v>2032</v>
      </c>
      <c r="B801" s="52" t="s">
        <v>2033</v>
      </c>
      <c r="C801" s="53" t="s">
        <v>2034</v>
      </c>
      <c r="D801" s="55">
        <v>200</v>
      </c>
      <c r="E801" s="55">
        <v>10</v>
      </c>
      <c r="F801" s="57">
        <v>2.5</v>
      </c>
      <c r="G801" s="55">
        <v>4</v>
      </c>
      <c r="H801" s="55"/>
      <c r="I801" s="57"/>
      <c r="J801" s="90">
        <f t="shared" si="138"/>
        <v>0</v>
      </c>
      <c r="K801" s="77"/>
      <c r="L801" s="58">
        <v>4500</v>
      </c>
      <c r="N801" s="95"/>
      <c r="O801" s="95"/>
      <c r="P801" s="95"/>
      <c r="Q801" s="112">
        <f t="shared" si="141"/>
        <v>2250</v>
      </c>
      <c r="R801" s="112">
        <f t="shared" si="139"/>
        <v>562.5</v>
      </c>
      <c r="S801" s="112">
        <f t="shared" si="140"/>
        <v>900</v>
      </c>
      <c r="T801" s="95"/>
      <c r="U801" s="95"/>
      <c r="V801" s="95"/>
      <c r="W801" s="95"/>
      <c r="X801" s="95"/>
      <c r="Y801" s="95"/>
      <c r="Z801" s="95"/>
      <c r="AA801" s="95"/>
      <c r="AB801" s="95"/>
      <c r="AC801" s="95"/>
      <c r="AD801" s="95"/>
      <c r="AE801" s="95"/>
      <c r="AF801" s="95"/>
      <c r="AG801" s="95"/>
      <c r="AH801" s="95"/>
      <c r="AI801" s="95"/>
      <c r="AJ801" s="95"/>
      <c r="AK801" s="95"/>
      <c r="AL801" s="95"/>
      <c r="AM801" s="95"/>
      <c r="AN801" s="95"/>
      <c r="AO801" s="95"/>
      <c r="AP801" s="95"/>
      <c r="AQ801" s="95"/>
      <c r="AR801" s="95"/>
      <c r="AS801" s="95"/>
      <c r="AT801" s="95"/>
      <c r="AU801" s="95"/>
      <c r="AV801" s="95"/>
      <c r="AW801" s="95"/>
      <c r="AX801" s="95"/>
      <c r="AY801" s="95"/>
      <c r="AZ801" s="95"/>
      <c r="BA801" s="95"/>
      <c r="BB801" s="95"/>
      <c r="BC801" s="95"/>
      <c r="BD801" s="95"/>
      <c r="BE801" s="95"/>
      <c r="BF801" s="95"/>
      <c r="BG801" s="95"/>
      <c r="BH801" s="95"/>
      <c r="BI801" s="95"/>
      <c r="BJ801" s="95"/>
      <c r="BK801" s="95"/>
      <c r="BL801" s="95"/>
      <c r="BM801" s="95"/>
      <c r="BN801" s="95"/>
      <c r="BO801" s="95"/>
    </row>
    <row r="802" spans="1:67" ht="25.5" hidden="1" x14ac:dyDescent="0.2">
      <c r="A802" s="52" t="s">
        <v>2035</v>
      </c>
      <c r="B802" s="52" t="s">
        <v>2036</v>
      </c>
      <c r="C802" s="53" t="s">
        <v>2037</v>
      </c>
      <c r="D802" s="55">
        <v>200</v>
      </c>
      <c r="E802" s="55">
        <v>10</v>
      </c>
      <c r="F802" s="57">
        <v>2.5</v>
      </c>
      <c r="G802" s="55">
        <v>4</v>
      </c>
      <c r="H802" s="55"/>
      <c r="I802" s="57"/>
      <c r="J802" s="90">
        <f t="shared" si="138"/>
        <v>0</v>
      </c>
      <c r="K802" s="77"/>
      <c r="L802" s="58">
        <v>25000</v>
      </c>
      <c r="N802" s="95"/>
      <c r="O802" s="95"/>
      <c r="P802" s="95"/>
      <c r="Q802" s="112">
        <f t="shared" si="141"/>
        <v>12500</v>
      </c>
      <c r="R802" s="112">
        <f t="shared" si="139"/>
        <v>3125</v>
      </c>
      <c r="S802" s="112">
        <f t="shared" si="140"/>
        <v>5000</v>
      </c>
      <c r="T802" s="95"/>
      <c r="U802" s="95"/>
      <c r="V802" s="95"/>
      <c r="W802" s="95"/>
      <c r="X802" s="95"/>
      <c r="Y802" s="95"/>
      <c r="Z802" s="95"/>
      <c r="AA802" s="95"/>
      <c r="AB802" s="95"/>
      <c r="AC802" s="95"/>
      <c r="AD802" s="95"/>
      <c r="AE802" s="95"/>
      <c r="AF802" s="95"/>
      <c r="AG802" s="95"/>
      <c r="AH802" s="95"/>
      <c r="AI802" s="95"/>
      <c r="AJ802" s="95"/>
      <c r="AK802" s="95"/>
      <c r="AL802" s="95"/>
      <c r="AM802" s="95"/>
      <c r="AN802" s="95"/>
      <c r="AO802" s="95"/>
      <c r="AP802" s="95"/>
      <c r="AQ802" s="95"/>
      <c r="AR802" s="95"/>
      <c r="AS802" s="95"/>
      <c r="AT802" s="95"/>
      <c r="AU802" s="95"/>
      <c r="AV802" s="95"/>
      <c r="AW802" s="95"/>
      <c r="AX802" s="95"/>
      <c r="AY802" s="95"/>
      <c r="AZ802" s="95"/>
      <c r="BA802" s="95"/>
      <c r="BB802" s="95"/>
      <c r="BC802" s="95"/>
      <c r="BD802" s="95"/>
      <c r="BE802" s="95"/>
      <c r="BF802" s="95"/>
      <c r="BG802" s="95"/>
      <c r="BH802" s="95"/>
      <c r="BI802" s="95"/>
      <c r="BJ802" s="95"/>
      <c r="BK802" s="95"/>
      <c r="BL802" s="95"/>
      <c r="BM802" s="95"/>
      <c r="BN802" s="95"/>
      <c r="BO802" s="95"/>
    </row>
    <row r="803" spans="1:67" ht="25.5" hidden="1" x14ac:dyDescent="0.2">
      <c r="A803" s="52" t="s">
        <v>2038</v>
      </c>
      <c r="B803" s="52" t="s">
        <v>2039</v>
      </c>
      <c r="C803" s="53" t="s">
        <v>2040</v>
      </c>
      <c r="D803" s="55">
        <v>200</v>
      </c>
      <c r="E803" s="55">
        <v>10</v>
      </c>
      <c r="F803" s="57">
        <v>2.5</v>
      </c>
      <c r="G803" s="55">
        <v>4</v>
      </c>
      <c r="H803" s="55"/>
      <c r="I803" s="57"/>
      <c r="J803" s="90">
        <f t="shared" si="138"/>
        <v>0</v>
      </c>
      <c r="K803" s="77"/>
      <c r="L803" s="58">
        <v>10000</v>
      </c>
      <c r="N803" s="95"/>
      <c r="O803" s="95"/>
      <c r="P803" s="95"/>
      <c r="Q803" s="112">
        <f t="shared" si="141"/>
        <v>5000</v>
      </c>
      <c r="R803" s="112">
        <f t="shared" si="139"/>
        <v>1250</v>
      </c>
      <c r="S803" s="112">
        <f t="shared" si="140"/>
        <v>2000</v>
      </c>
      <c r="T803" s="95"/>
      <c r="U803" s="95"/>
      <c r="V803" s="95"/>
      <c r="W803" s="95"/>
      <c r="X803" s="95"/>
      <c r="Y803" s="95"/>
      <c r="Z803" s="95"/>
      <c r="AA803" s="95"/>
      <c r="AB803" s="95"/>
      <c r="AC803" s="95"/>
      <c r="AD803" s="95"/>
      <c r="AE803" s="95"/>
      <c r="AF803" s="95"/>
      <c r="AG803" s="95"/>
      <c r="AH803" s="95"/>
      <c r="AI803" s="95"/>
      <c r="AJ803" s="95"/>
      <c r="AK803" s="95"/>
      <c r="AL803" s="95"/>
      <c r="AM803" s="95"/>
      <c r="AN803" s="95"/>
      <c r="AO803" s="95"/>
      <c r="AP803" s="95"/>
      <c r="AQ803" s="95"/>
      <c r="AR803" s="95"/>
      <c r="AS803" s="95"/>
      <c r="AT803" s="95"/>
      <c r="AU803" s="95"/>
      <c r="AV803" s="95"/>
      <c r="AW803" s="95"/>
      <c r="AX803" s="95"/>
      <c r="AY803" s="95"/>
      <c r="AZ803" s="95"/>
      <c r="BA803" s="95"/>
      <c r="BB803" s="95"/>
      <c r="BC803" s="95"/>
      <c r="BD803" s="95"/>
      <c r="BE803" s="95"/>
      <c r="BF803" s="95"/>
      <c r="BG803" s="95"/>
      <c r="BH803" s="95"/>
      <c r="BI803" s="95"/>
      <c r="BJ803" s="95"/>
      <c r="BK803" s="95"/>
      <c r="BL803" s="95"/>
      <c r="BM803" s="95"/>
      <c r="BN803" s="95"/>
      <c r="BO803" s="95"/>
    </row>
    <row r="804" spans="1:67" ht="25.5" hidden="1" x14ac:dyDescent="0.2">
      <c r="A804" s="52" t="s">
        <v>2041</v>
      </c>
      <c r="B804" s="52" t="s">
        <v>2042</v>
      </c>
      <c r="C804" s="53" t="s">
        <v>2043</v>
      </c>
      <c r="D804" s="55">
        <v>200</v>
      </c>
      <c r="E804" s="55">
        <v>10</v>
      </c>
      <c r="F804" s="57">
        <v>2.5</v>
      </c>
      <c r="G804" s="55">
        <v>4</v>
      </c>
      <c r="H804" s="55"/>
      <c r="I804" s="57"/>
      <c r="J804" s="90">
        <f t="shared" si="138"/>
        <v>0</v>
      </c>
      <c r="K804" s="77"/>
      <c r="L804" s="58">
        <v>50000</v>
      </c>
      <c r="N804" s="95"/>
      <c r="O804" s="95"/>
      <c r="P804" s="95"/>
      <c r="Q804" s="112">
        <f t="shared" si="141"/>
        <v>22500</v>
      </c>
      <c r="R804" s="112">
        <f t="shared" si="139"/>
        <v>6250</v>
      </c>
      <c r="S804" s="112">
        <f t="shared" si="140"/>
        <v>10000</v>
      </c>
      <c r="T804" s="95"/>
      <c r="U804" s="95"/>
      <c r="V804" s="95"/>
      <c r="W804" s="95"/>
      <c r="X804" s="95"/>
      <c r="Y804" s="95"/>
      <c r="Z804" s="95"/>
      <c r="AA804" s="95"/>
      <c r="AB804" s="95"/>
      <c r="AC804" s="95"/>
      <c r="AD804" s="95"/>
      <c r="AE804" s="95"/>
      <c r="AF804" s="95"/>
      <c r="AG804" s="95"/>
      <c r="AH804" s="95"/>
      <c r="AI804" s="95"/>
      <c r="AJ804" s="95"/>
      <c r="AK804" s="95"/>
      <c r="AL804" s="95"/>
      <c r="AM804" s="95"/>
      <c r="AN804" s="95"/>
      <c r="AO804" s="95"/>
      <c r="AP804" s="95"/>
      <c r="AQ804" s="95"/>
      <c r="AR804" s="95"/>
      <c r="AS804" s="95"/>
      <c r="AT804" s="95"/>
      <c r="AU804" s="95"/>
      <c r="AV804" s="95"/>
      <c r="AW804" s="95"/>
      <c r="AX804" s="95"/>
      <c r="AY804" s="95"/>
      <c r="AZ804" s="95"/>
      <c r="BA804" s="95"/>
      <c r="BB804" s="95"/>
      <c r="BC804" s="95"/>
      <c r="BD804" s="95"/>
      <c r="BE804" s="95"/>
      <c r="BF804" s="95"/>
      <c r="BG804" s="95"/>
      <c r="BH804" s="95"/>
      <c r="BI804" s="95"/>
      <c r="BJ804" s="95"/>
      <c r="BK804" s="95"/>
      <c r="BL804" s="95"/>
      <c r="BM804" s="95"/>
      <c r="BN804" s="95"/>
      <c r="BO804" s="95"/>
    </row>
    <row r="805" spans="1:67" ht="25.5" hidden="1" x14ac:dyDescent="0.2">
      <c r="A805" s="52" t="s">
        <v>2044</v>
      </c>
      <c r="B805" s="52" t="s">
        <v>2045</v>
      </c>
      <c r="C805" s="53" t="s">
        <v>2046</v>
      </c>
      <c r="D805" s="55">
        <v>200</v>
      </c>
      <c r="E805" s="55">
        <v>10</v>
      </c>
      <c r="F805" s="57">
        <v>2.5</v>
      </c>
      <c r="G805" s="55">
        <v>4</v>
      </c>
      <c r="H805" s="55"/>
      <c r="I805" s="57"/>
      <c r="J805" s="90">
        <f t="shared" si="138"/>
        <v>0</v>
      </c>
      <c r="K805" s="77"/>
      <c r="L805" s="58">
        <v>60000</v>
      </c>
      <c r="N805" s="95"/>
      <c r="O805" s="95"/>
      <c r="P805" s="95"/>
      <c r="Q805" s="112">
        <f t="shared" si="141"/>
        <v>27000</v>
      </c>
      <c r="R805" s="112">
        <f t="shared" si="139"/>
        <v>7500</v>
      </c>
      <c r="S805" s="112">
        <f t="shared" si="140"/>
        <v>12000</v>
      </c>
      <c r="T805" s="95"/>
      <c r="U805" s="95"/>
      <c r="V805" s="95"/>
      <c r="W805" s="95"/>
      <c r="X805" s="95"/>
      <c r="Y805" s="95"/>
      <c r="Z805" s="95"/>
      <c r="AA805" s="95"/>
      <c r="AB805" s="95"/>
      <c r="AC805" s="95"/>
      <c r="AD805" s="95"/>
      <c r="AE805" s="95"/>
      <c r="AF805" s="95"/>
      <c r="AG805" s="95"/>
      <c r="AH805" s="95"/>
      <c r="AI805" s="95"/>
      <c r="AJ805" s="95"/>
      <c r="AK805" s="95"/>
      <c r="AL805" s="95"/>
      <c r="AM805" s="95"/>
      <c r="AN805" s="95"/>
      <c r="AO805" s="95"/>
      <c r="AP805" s="95"/>
      <c r="AQ805" s="95"/>
      <c r="AR805" s="95"/>
      <c r="AS805" s="95"/>
      <c r="AT805" s="95"/>
      <c r="AU805" s="95"/>
      <c r="AV805" s="95"/>
      <c r="AW805" s="95"/>
      <c r="AX805" s="95"/>
      <c r="AY805" s="95"/>
      <c r="AZ805" s="95"/>
      <c r="BA805" s="95"/>
      <c r="BB805" s="95"/>
      <c r="BC805" s="95"/>
      <c r="BD805" s="95"/>
      <c r="BE805" s="95"/>
      <c r="BF805" s="95"/>
      <c r="BG805" s="95"/>
      <c r="BH805" s="95"/>
      <c r="BI805" s="95"/>
      <c r="BJ805" s="95"/>
      <c r="BK805" s="95"/>
      <c r="BL805" s="95"/>
      <c r="BM805" s="95"/>
      <c r="BN805" s="95"/>
      <c r="BO805" s="95"/>
    </row>
    <row r="806" spans="1:67" ht="25.5" hidden="1" x14ac:dyDescent="0.2">
      <c r="A806" s="52" t="s">
        <v>2047</v>
      </c>
      <c r="B806" s="52" t="s">
        <v>2048</v>
      </c>
      <c r="C806" s="53" t="s">
        <v>2049</v>
      </c>
      <c r="D806" s="55">
        <v>200</v>
      </c>
      <c r="E806" s="55">
        <v>10</v>
      </c>
      <c r="F806" s="57">
        <v>2.5</v>
      </c>
      <c r="G806" s="55">
        <v>4</v>
      </c>
      <c r="H806" s="55"/>
      <c r="I806" s="57"/>
      <c r="J806" s="90">
        <f t="shared" si="138"/>
        <v>0</v>
      </c>
      <c r="K806" s="77"/>
      <c r="L806" s="58">
        <v>36500</v>
      </c>
      <c r="N806" s="95"/>
      <c r="O806" s="95"/>
      <c r="P806" s="95"/>
      <c r="Q806" s="112">
        <f t="shared" si="141"/>
        <v>16425</v>
      </c>
      <c r="R806" s="112">
        <f t="shared" si="139"/>
        <v>4562.5</v>
      </c>
      <c r="S806" s="112">
        <f t="shared" si="140"/>
        <v>7300</v>
      </c>
      <c r="T806" s="95"/>
      <c r="U806" s="95"/>
      <c r="V806" s="95"/>
      <c r="W806" s="95"/>
      <c r="X806" s="95"/>
      <c r="Y806" s="95"/>
      <c r="Z806" s="95"/>
      <c r="AA806" s="95"/>
      <c r="AB806" s="95"/>
      <c r="AC806" s="95"/>
      <c r="AD806" s="95"/>
      <c r="AE806" s="95"/>
      <c r="AF806" s="95"/>
      <c r="AG806" s="95"/>
      <c r="AH806" s="95"/>
      <c r="AI806" s="95"/>
      <c r="AJ806" s="95"/>
      <c r="AK806" s="95"/>
      <c r="AL806" s="95"/>
      <c r="AM806" s="95"/>
      <c r="AN806" s="95"/>
      <c r="AO806" s="95"/>
      <c r="AP806" s="95"/>
      <c r="AQ806" s="95"/>
      <c r="AR806" s="95"/>
      <c r="AS806" s="95"/>
      <c r="AT806" s="95"/>
      <c r="AU806" s="95"/>
      <c r="AV806" s="95"/>
      <c r="AW806" s="95"/>
      <c r="AX806" s="95"/>
      <c r="AY806" s="95"/>
      <c r="AZ806" s="95"/>
      <c r="BA806" s="95"/>
      <c r="BB806" s="95"/>
      <c r="BC806" s="95"/>
      <c r="BD806" s="95"/>
      <c r="BE806" s="95"/>
      <c r="BF806" s="95"/>
      <c r="BG806" s="95"/>
      <c r="BH806" s="95"/>
      <c r="BI806" s="95"/>
      <c r="BJ806" s="95"/>
      <c r="BK806" s="95"/>
      <c r="BL806" s="95"/>
      <c r="BM806" s="95"/>
      <c r="BN806" s="95"/>
      <c r="BO806" s="95"/>
    </row>
    <row r="807" spans="1:67" ht="25.5" hidden="1" x14ac:dyDescent="0.2">
      <c r="A807" s="52" t="s">
        <v>2050</v>
      </c>
      <c r="B807" s="52" t="s">
        <v>2051</v>
      </c>
      <c r="C807" s="53" t="s">
        <v>2052</v>
      </c>
      <c r="D807" s="55">
        <v>200</v>
      </c>
      <c r="E807" s="55">
        <v>10</v>
      </c>
      <c r="F807" s="57">
        <v>2.2000000000000002</v>
      </c>
      <c r="G807" s="55">
        <v>4</v>
      </c>
      <c r="H807" s="55"/>
      <c r="I807" s="57"/>
      <c r="J807" s="90">
        <f t="shared" si="138"/>
        <v>0</v>
      </c>
      <c r="K807" s="77"/>
      <c r="L807" s="58">
        <v>10000</v>
      </c>
      <c r="N807" s="95"/>
      <c r="O807" s="95"/>
      <c r="P807" s="95"/>
      <c r="Q807" s="112">
        <f t="shared" si="141"/>
        <v>5000</v>
      </c>
      <c r="R807" s="112">
        <f t="shared" si="139"/>
        <v>1100.0000000000002</v>
      </c>
      <c r="S807" s="112">
        <f t="shared" si="140"/>
        <v>2000</v>
      </c>
      <c r="T807" s="95"/>
      <c r="U807" s="95"/>
      <c r="V807" s="95"/>
      <c r="W807" s="95"/>
      <c r="X807" s="95"/>
      <c r="Y807" s="95"/>
      <c r="Z807" s="95"/>
      <c r="AA807" s="95"/>
      <c r="AB807" s="95"/>
      <c r="AC807" s="95"/>
      <c r="AD807" s="95"/>
      <c r="AE807" s="95"/>
      <c r="AF807" s="95"/>
      <c r="AG807" s="95"/>
      <c r="AH807" s="95"/>
      <c r="AI807" s="95"/>
      <c r="AJ807" s="95"/>
      <c r="AK807" s="95"/>
      <c r="AL807" s="95"/>
      <c r="AM807" s="95"/>
      <c r="AN807" s="95"/>
      <c r="AO807" s="95"/>
      <c r="AP807" s="95"/>
      <c r="AQ807" s="95"/>
      <c r="AR807" s="95"/>
      <c r="AS807" s="95"/>
      <c r="AT807" s="95"/>
      <c r="AU807" s="95"/>
      <c r="AV807" s="95"/>
      <c r="AW807" s="95"/>
      <c r="AX807" s="95"/>
      <c r="AY807" s="95"/>
      <c r="AZ807" s="95"/>
      <c r="BA807" s="95"/>
      <c r="BB807" s="95"/>
      <c r="BC807" s="95"/>
      <c r="BD807" s="95"/>
      <c r="BE807" s="95"/>
      <c r="BF807" s="95"/>
      <c r="BG807" s="95"/>
      <c r="BH807" s="95"/>
      <c r="BI807" s="95"/>
      <c r="BJ807" s="95"/>
      <c r="BK807" s="95"/>
      <c r="BL807" s="95"/>
      <c r="BM807" s="95"/>
      <c r="BN807" s="95"/>
      <c r="BO807" s="95"/>
    </row>
    <row r="808" spans="1:67" ht="25.5" hidden="1" x14ac:dyDescent="0.2">
      <c r="A808" s="52" t="s">
        <v>2053</v>
      </c>
      <c r="B808" s="52" t="s">
        <v>2054</v>
      </c>
      <c r="C808" s="53" t="s">
        <v>2055</v>
      </c>
      <c r="D808" s="55">
        <v>200</v>
      </c>
      <c r="E808" s="55">
        <v>10</v>
      </c>
      <c r="F808" s="57">
        <v>2.2000000000000002</v>
      </c>
      <c r="G808" s="55">
        <v>4</v>
      </c>
      <c r="H808" s="55"/>
      <c r="I808" s="57"/>
      <c r="J808" s="90">
        <f t="shared" si="138"/>
        <v>0</v>
      </c>
      <c r="K808" s="77"/>
      <c r="L808" s="58">
        <v>19900</v>
      </c>
      <c r="N808" s="95"/>
      <c r="O808" s="95"/>
      <c r="P808" s="95"/>
      <c r="Q808" s="112">
        <f t="shared" si="141"/>
        <v>9950</v>
      </c>
      <c r="R808" s="112">
        <f t="shared" si="139"/>
        <v>2189.0000000000005</v>
      </c>
      <c r="S808" s="112">
        <f t="shared" si="140"/>
        <v>3980</v>
      </c>
      <c r="T808" s="95"/>
      <c r="U808" s="95"/>
      <c r="V808" s="95"/>
      <c r="W808" s="95"/>
      <c r="X808" s="95"/>
      <c r="Y808" s="95"/>
      <c r="Z808" s="95"/>
      <c r="AA808" s="95"/>
      <c r="AB808" s="95"/>
      <c r="AC808" s="95"/>
      <c r="AD808" s="95"/>
      <c r="AE808" s="95"/>
      <c r="AF808" s="95"/>
      <c r="AG808" s="95"/>
      <c r="AH808" s="95"/>
      <c r="AI808" s="95"/>
      <c r="AJ808" s="95"/>
      <c r="AK808" s="95"/>
      <c r="AL808" s="95"/>
      <c r="AM808" s="95"/>
      <c r="AN808" s="95"/>
      <c r="AO808" s="95"/>
      <c r="AP808" s="95"/>
      <c r="AQ808" s="95"/>
      <c r="AR808" s="95"/>
      <c r="AS808" s="95"/>
      <c r="AT808" s="95"/>
      <c r="AU808" s="95"/>
      <c r="AV808" s="95"/>
      <c r="AW808" s="95"/>
      <c r="AX808" s="95"/>
      <c r="AY808" s="95"/>
      <c r="AZ808" s="95"/>
      <c r="BA808" s="95"/>
      <c r="BB808" s="95"/>
      <c r="BC808" s="95"/>
      <c r="BD808" s="95"/>
      <c r="BE808" s="95"/>
      <c r="BF808" s="95"/>
      <c r="BG808" s="95"/>
      <c r="BH808" s="95"/>
      <c r="BI808" s="95"/>
      <c r="BJ808" s="95"/>
      <c r="BK808" s="95"/>
      <c r="BL808" s="95"/>
      <c r="BM808" s="95"/>
      <c r="BN808" s="95"/>
      <c r="BO808" s="95"/>
    </row>
    <row r="809" spans="1:67" ht="25.5" hidden="1" x14ac:dyDescent="0.2">
      <c r="A809" s="52" t="s">
        <v>2056</v>
      </c>
      <c r="B809" s="52" t="s">
        <v>2057</v>
      </c>
      <c r="C809" s="53" t="s">
        <v>2058</v>
      </c>
      <c r="D809" s="55">
        <v>200</v>
      </c>
      <c r="E809" s="55">
        <v>10</v>
      </c>
      <c r="F809" s="57">
        <v>2.2000000000000002</v>
      </c>
      <c r="G809" s="55">
        <v>4</v>
      </c>
      <c r="H809" s="55"/>
      <c r="I809" s="57"/>
      <c r="J809" s="90">
        <f t="shared" si="138"/>
        <v>0</v>
      </c>
      <c r="K809" s="77"/>
      <c r="L809" s="58">
        <v>210000</v>
      </c>
      <c r="N809" s="95"/>
      <c r="O809" s="95"/>
      <c r="P809" s="95"/>
      <c r="Q809" s="112">
        <f t="shared" si="141"/>
        <v>94500</v>
      </c>
      <c r="R809" s="112">
        <f t="shared" si="139"/>
        <v>23100</v>
      </c>
      <c r="S809" s="112">
        <f t="shared" si="140"/>
        <v>42000</v>
      </c>
      <c r="T809" s="95"/>
      <c r="U809" s="95"/>
      <c r="V809" s="95"/>
      <c r="W809" s="95"/>
      <c r="X809" s="95"/>
      <c r="Y809" s="95"/>
      <c r="Z809" s="95"/>
      <c r="AA809" s="95"/>
      <c r="AB809" s="95"/>
      <c r="AC809" s="95"/>
      <c r="AD809" s="95"/>
      <c r="AE809" s="95"/>
      <c r="AF809" s="95"/>
      <c r="AG809" s="95"/>
      <c r="AH809" s="95"/>
      <c r="AI809" s="95"/>
      <c r="AJ809" s="95"/>
      <c r="AK809" s="95"/>
      <c r="AL809" s="95"/>
      <c r="AM809" s="95"/>
      <c r="AN809" s="95"/>
      <c r="AO809" s="95"/>
      <c r="AP809" s="95"/>
      <c r="AQ809" s="95"/>
      <c r="AR809" s="95"/>
      <c r="AS809" s="95"/>
      <c r="AT809" s="95"/>
      <c r="AU809" s="95"/>
      <c r="AV809" s="95"/>
      <c r="AW809" s="95"/>
      <c r="AX809" s="95"/>
      <c r="AY809" s="95"/>
      <c r="AZ809" s="95"/>
      <c r="BA809" s="95"/>
      <c r="BB809" s="95"/>
      <c r="BC809" s="95"/>
      <c r="BD809" s="95"/>
      <c r="BE809" s="95"/>
      <c r="BF809" s="95"/>
      <c r="BG809" s="95"/>
      <c r="BH809" s="95"/>
      <c r="BI809" s="95"/>
      <c r="BJ809" s="95"/>
      <c r="BK809" s="95"/>
      <c r="BL809" s="95"/>
      <c r="BM809" s="95"/>
      <c r="BN809" s="95"/>
      <c r="BO809" s="95"/>
    </row>
    <row r="810" spans="1:67" ht="25.5" hidden="1" x14ac:dyDescent="0.2">
      <c r="A810" s="52" t="s">
        <v>2059</v>
      </c>
      <c r="B810" s="52" t="s">
        <v>2060</v>
      </c>
      <c r="C810" s="53" t="s">
        <v>2061</v>
      </c>
      <c r="D810" s="55">
        <v>200</v>
      </c>
      <c r="E810" s="55">
        <v>10</v>
      </c>
      <c r="F810" s="57">
        <v>1.8</v>
      </c>
      <c r="G810" s="55">
        <v>4</v>
      </c>
      <c r="H810" s="55"/>
      <c r="I810" s="57"/>
      <c r="J810" s="90">
        <f t="shared" si="138"/>
        <v>0</v>
      </c>
      <c r="K810" s="77"/>
      <c r="L810" s="58">
        <v>5000</v>
      </c>
      <c r="N810" s="95"/>
      <c r="O810" s="95"/>
      <c r="P810" s="95"/>
      <c r="Q810" s="112">
        <f t="shared" si="141"/>
        <v>2500</v>
      </c>
      <c r="R810" s="112">
        <f t="shared" si="139"/>
        <v>450.00000000000006</v>
      </c>
      <c r="S810" s="112">
        <f t="shared" si="140"/>
        <v>1000</v>
      </c>
      <c r="T810" s="95"/>
      <c r="U810" s="95"/>
      <c r="V810" s="95"/>
      <c r="W810" s="95"/>
      <c r="X810" s="95"/>
      <c r="Y810" s="95"/>
      <c r="Z810" s="95"/>
      <c r="AA810" s="95"/>
      <c r="AB810" s="95"/>
      <c r="AC810" s="95"/>
      <c r="AD810" s="95"/>
      <c r="AE810" s="95"/>
      <c r="AF810" s="95"/>
      <c r="AG810" s="95"/>
      <c r="AH810" s="95"/>
      <c r="AI810" s="95"/>
      <c r="AJ810" s="95"/>
      <c r="AK810" s="95"/>
      <c r="AL810" s="95"/>
      <c r="AM810" s="95"/>
      <c r="AN810" s="95"/>
      <c r="AO810" s="95"/>
      <c r="AP810" s="95"/>
      <c r="AQ810" s="95"/>
      <c r="AR810" s="95"/>
      <c r="AS810" s="95"/>
      <c r="AT810" s="95"/>
      <c r="AU810" s="95"/>
      <c r="AV810" s="95"/>
      <c r="AW810" s="95"/>
      <c r="AX810" s="95"/>
      <c r="AY810" s="95"/>
      <c r="AZ810" s="95"/>
      <c r="BA810" s="95"/>
      <c r="BB810" s="95"/>
      <c r="BC810" s="95"/>
      <c r="BD810" s="95"/>
      <c r="BE810" s="95"/>
      <c r="BF810" s="95"/>
      <c r="BG810" s="95"/>
      <c r="BH810" s="95"/>
      <c r="BI810" s="95"/>
      <c r="BJ810" s="95"/>
      <c r="BK810" s="95"/>
      <c r="BL810" s="95"/>
      <c r="BM810" s="95"/>
      <c r="BN810" s="95"/>
      <c r="BO810" s="95"/>
    </row>
    <row r="811" spans="1:67" ht="25.5" hidden="1" x14ac:dyDescent="0.2">
      <c r="A811" s="52" t="s">
        <v>2062</v>
      </c>
      <c r="B811" s="52" t="s">
        <v>2063</v>
      </c>
      <c r="C811" s="53" t="s">
        <v>2064</v>
      </c>
      <c r="D811" s="55">
        <v>200</v>
      </c>
      <c r="E811" s="55">
        <v>10</v>
      </c>
      <c r="F811" s="57">
        <v>1.8</v>
      </c>
      <c r="G811" s="55">
        <v>4</v>
      </c>
      <c r="H811" s="55"/>
      <c r="I811" s="57"/>
      <c r="J811" s="90">
        <f t="shared" si="138"/>
        <v>0</v>
      </c>
      <c r="K811" s="77"/>
      <c r="L811" s="58">
        <v>4500</v>
      </c>
      <c r="N811" s="95"/>
      <c r="O811" s="95"/>
      <c r="P811" s="95"/>
      <c r="Q811" s="112">
        <f t="shared" si="141"/>
        <v>2250</v>
      </c>
      <c r="R811" s="112">
        <f t="shared" si="139"/>
        <v>405.00000000000006</v>
      </c>
      <c r="S811" s="112">
        <f t="shared" si="140"/>
        <v>900</v>
      </c>
      <c r="T811" s="95"/>
      <c r="U811" s="95"/>
      <c r="V811" s="95"/>
      <c r="W811" s="95"/>
      <c r="X811" s="95"/>
      <c r="Y811" s="95"/>
      <c r="Z811" s="95"/>
      <c r="AA811" s="95"/>
      <c r="AB811" s="95"/>
      <c r="AC811" s="95"/>
      <c r="AD811" s="95"/>
      <c r="AE811" s="95"/>
      <c r="AF811" s="95"/>
      <c r="AG811" s="95"/>
      <c r="AH811" s="95"/>
      <c r="AI811" s="95"/>
      <c r="AJ811" s="95"/>
      <c r="AK811" s="95"/>
      <c r="AL811" s="95"/>
      <c r="AM811" s="95"/>
      <c r="AN811" s="95"/>
      <c r="AO811" s="95"/>
      <c r="AP811" s="95"/>
      <c r="AQ811" s="95"/>
      <c r="AR811" s="95"/>
      <c r="AS811" s="95"/>
      <c r="AT811" s="95"/>
      <c r="AU811" s="95"/>
      <c r="AV811" s="95"/>
      <c r="AW811" s="95"/>
      <c r="AX811" s="95"/>
      <c r="AY811" s="95"/>
      <c r="AZ811" s="95"/>
      <c r="BA811" s="95"/>
      <c r="BB811" s="95"/>
      <c r="BC811" s="95"/>
      <c r="BD811" s="95"/>
      <c r="BE811" s="95"/>
      <c r="BF811" s="95"/>
      <c r="BG811" s="95"/>
      <c r="BH811" s="95"/>
      <c r="BI811" s="95"/>
      <c r="BJ811" s="95"/>
      <c r="BK811" s="95"/>
      <c r="BL811" s="95"/>
      <c r="BM811" s="95"/>
      <c r="BN811" s="95"/>
      <c r="BO811" s="95"/>
    </row>
    <row r="812" spans="1:67" ht="25.5" hidden="1" x14ac:dyDescent="0.2">
      <c r="A812" s="52" t="s">
        <v>2065</v>
      </c>
      <c r="B812" s="52" t="s">
        <v>2066</v>
      </c>
      <c r="C812" s="53" t="s">
        <v>2067</v>
      </c>
      <c r="D812" s="55">
        <v>200</v>
      </c>
      <c r="E812" s="55">
        <v>10</v>
      </c>
      <c r="F812" s="57">
        <v>1.8</v>
      </c>
      <c r="G812" s="55">
        <v>4</v>
      </c>
      <c r="H812" s="55"/>
      <c r="I812" s="57"/>
      <c r="J812" s="90">
        <f t="shared" si="138"/>
        <v>0</v>
      </c>
      <c r="K812" s="77"/>
      <c r="L812" s="58">
        <v>80000</v>
      </c>
      <c r="N812" s="95"/>
      <c r="O812" s="95"/>
      <c r="P812" s="95"/>
      <c r="Q812" s="112">
        <f t="shared" si="141"/>
        <v>36000</v>
      </c>
      <c r="R812" s="112">
        <f t="shared" si="139"/>
        <v>7200.0000000000009</v>
      </c>
      <c r="S812" s="112">
        <f t="shared" si="140"/>
        <v>16000</v>
      </c>
      <c r="T812" s="95"/>
      <c r="U812" s="95"/>
      <c r="V812" s="95"/>
      <c r="W812" s="95"/>
      <c r="X812" s="95"/>
      <c r="Y812" s="95"/>
      <c r="Z812" s="95"/>
      <c r="AA812" s="95"/>
      <c r="AB812" s="95"/>
      <c r="AC812" s="95"/>
      <c r="AD812" s="95"/>
      <c r="AE812" s="95"/>
      <c r="AF812" s="95"/>
      <c r="AG812" s="95"/>
      <c r="AH812" s="95"/>
      <c r="AI812" s="95"/>
      <c r="AJ812" s="95"/>
      <c r="AK812" s="95"/>
      <c r="AL812" s="95"/>
      <c r="AM812" s="95"/>
      <c r="AN812" s="95"/>
      <c r="AO812" s="95"/>
      <c r="AP812" s="95"/>
      <c r="AQ812" s="95"/>
      <c r="AR812" s="95"/>
      <c r="AS812" s="95"/>
      <c r="AT812" s="95"/>
      <c r="AU812" s="95"/>
      <c r="AV812" s="95"/>
      <c r="AW812" s="95"/>
      <c r="AX812" s="95"/>
      <c r="AY812" s="95"/>
      <c r="AZ812" s="95"/>
      <c r="BA812" s="95"/>
      <c r="BB812" s="95"/>
      <c r="BC812" s="95"/>
      <c r="BD812" s="95"/>
      <c r="BE812" s="95"/>
      <c r="BF812" s="95"/>
      <c r="BG812" s="95"/>
      <c r="BH812" s="95"/>
      <c r="BI812" s="95"/>
      <c r="BJ812" s="95"/>
      <c r="BK812" s="95"/>
      <c r="BL812" s="95"/>
      <c r="BM812" s="95"/>
      <c r="BN812" s="95"/>
      <c r="BO812" s="95"/>
    </row>
    <row r="813" spans="1:67" ht="25.5" hidden="1" x14ac:dyDescent="0.2">
      <c r="A813" s="52" t="s">
        <v>2068</v>
      </c>
      <c r="B813" s="52" t="s">
        <v>2069</v>
      </c>
      <c r="C813" s="53" t="s">
        <v>2070</v>
      </c>
      <c r="D813" s="55">
        <v>200</v>
      </c>
      <c r="E813" s="55">
        <v>10</v>
      </c>
      <c r="F813" s="57">
        <v>3.5</v>
      </c>
      <c r="G813" s="55">
        <v>4</v>
      </c>
      <c r="H813" s="55"/>
      <c r="I813" s="57"/>
      <c r="J813" s="90">
        <f t="shared" si="138"/>
        <v>0</v>
      </c>
      <c r="K813" s="77"/>
      <c r="L813" s="58">
        <v>5500</v>
      </c>
      <c r="N813" s="95"/>
      <c r="O813" s="95"/>
      <c r="P813" s="95"/>
      <c r="Q813" s="112">
        <f t="shared" si="141"/>
        <v>2750</v>
      </c>
      <c r="R813" s="112">
        <f t="shared" si="139"/>
        <v>962.50000000000011</v>
      </c>
      <c r="S813" s="112">
        <f t="shared" si="140"/>
        <v>1100</v>
      </c>
      <c r="T813" s="95"/>
      <c r="U813" s="95"/>
      <c r="V813" s="95"/>
      <c r="W813" s="95"/>
      <c r="X813" s="95"/>
      <c r="Y813" s="95"/>
      <c r="Z813" s="95"/>
      <c r="AA813" s="95"/>
      <c r="AB813" s="95"/>
      <c r="AC813" s="95"/>
      <c r="AD813" s="95"/>
      <c r="AE813" s="95"/>
      <c r="AF813" s="95"/>
      <c r="AG813" s="95"/>
      <c r="AH813" s="95"/>
      <c r="AI813" s="95"/>
      <c r="AJ813" s="95"/>
      <c r="AK813" s="95"/>
      <c r="AL813" s="95"/>
      <c r="AM813" s="95"/>
      <c r="AN813" s="95"/>
      <c r="AO813" s="95"/>
      <c r="AP813" s="95"/>
      <c r="AQ813" s="95"/>
      <c r="AR813" s="95"/>
      <c r="AS813" s="95"/>
      <c r="AT813" s="95"/>
      <c r="AU813" s="95"/>
      <c r="AV813" s="95"/>
      <c r="AW813" s="95"/>
      <c r="AX813" s="95"/>
      <c r="AY813" s="95"/>
      <c r="AZ813" s="95"/>
      <c r="BA813" s="95"/>
      <c r="BB813" s="95"/>
      <c r="BC813" s="95"/>
      <c r="BD813" s="95"/>
      <c r="BE813" s="95"/>
      <c r="BF813" s="95"/>
      <c r="BG813" s="95"/>
      <c r="BH813" s="95"/>
      <c r="BI813" s="95"/>
      <c r="BJ813" s="95"/>
      <c r="BK813" s="95"/>
      <c r="BL813" s="95"/>
      <c r="BM813" s="95"/>
      <c r="BN813" s="95"/>
      <c r="BO813" s="95"/>
    </row>
    <row r="814" spans="1:67" ht="25.5" hidden="1" x14ac:dyDescent="0.2">
      <c r="A814" s="52" t="s">
        <v>2071</v>
      </c>
      <c r="B814" s="52" t="s">
        <v>2072</v>
      </c>
      <c r="C814" s="53" t="s">
        <v>2073</v>
      </c>
      <c r="D814" s="55">
        <v>200</v>
      </c>
      <c r="E814" s="55">
        <v>10</v>
      </c>
      <c r="F814" s="57">
        <v>3.5</v>
      </c>
      <c r="G814" s="55">
        <v>4</v>
      </c>
      <c r="H814" s="55"/>
      <c r="I814" s="57"/>
      <c r="J814" s="90">
        <f t="shared" si="138"/>
        <v>0</v>
      </c>
      <c r="K814" s="77"/>
      <c r="L814" s="58">
        <v>15000</v>
      </c>
      <c r="N814" s="95"/>
      <c r="O814" s="95"/>
      <c r="P814" s="95"/>
      <c r="Q814" s="112">
        <f t="shared" si="141"/>
        <v>7500</v>
      </c>
      <c r="R814" s="112">
        <f t="shared" si="139"/>
        <v>2625</v>
      </c>
      <c r="S814" s="112">
        <f t="shared" si="140"/>
        <v>3000</v>
      </c>
      <c r="T814" s="95"/>
      <c r="U814" s="95"/>
      <c r="V814" s="95"/>
      <c r="W814" s="95"/>
      <c r="X814" s="95"/>
      <c r="Y814" s="95"/>
      <c r="Z814" s="95"/>
      <c r="AA814" s="95"/>
      <c r="AB814" s="95"/>
      <c r="AC814" s="95"/>
      <c r="AD814" s="95"/>
      <c r="AE814" s="95"/>
      <c r="AF814" s="95"/>
      <c r="AG814" s="95"/>
      <c r="AH814" s="95"/>
      <c r="AI814" s="95"/>
      <c r="AJ814" s="95"/>
      <c r="AK814" s="95"/>
      <c r="AL814" s="95"/>
      <c r="AM814" s="95"/>
      <c r="AN814" s="95"/>
      <c r="AO814" s="95"/>
      <c r="AP814" s="95"/>
      <c r="AQ814" s="95"/>
      <c r="AR814" s="95"/>
      <c r="AS814" s="95"/>
      <c r="AT814" s="95"/>
      <c r="AU814" s="95"/>
      <c r="AV814" s="95"/>
      <c r="AW814" s="95"/>
      <c r="AX814" s="95"/>
      <c r="AY814" s="95"/>
      <c r="AZ814" s="95"/>
      <c r="BA814" s="95"/>
      <c r="BB814" s="95"/>
      <c r="BC814" s="95"/>
      <c r="BD814" s="95"/>
      <c r="BE814" s="95"/>
      <c r="BF814" s="95"/>
      <c r="BG814" s="95"/>
      <c r="BH814" s="95"/>
      <c r="BI814" s="95"/>
      <c r="BJ814" s="95"/>
      <c r="BK814" s="95"/>
      <c r="BL814" s="95"/>
      <c r="BM814" s="95"/>
      <c r="BN814" s="95"/>
      <c r="BO814" s="95"/>
    </row>
    <row r="815" spans="1:67" ht="25.5" hidden="1" x14ac:dyDescent="0.2">
      <c r="A815" s="52" t="s">
        <v>2074</v>
      </c>
      <c r="B815" s="52" t="s">
        <v>2075</v>
      </c>
      <c r="C815" s="53" t="s">
        <v>2076</v>
      </c>
      <c r="D815" s="55">
        <v>200</v>
      </c>
      <c r="E815" s="55">
        <v>10</v>
      </c>
      <c r="F815" s="57">
        <v>3.5</v>
      </c>
      <c r="G815" s="55">
        <v>4</v>
      </c>
      <c r="H815" s="55"/>
      <c r="I815" s="57"/>
      <c r="J815" s="90">
        <f t="shared" si="138"/>
        <v>0</v>
      </c>
      <c r="K815" s="77"/>
      <c r="L815" s="58">
        <v>10000</v>
      </c>
      <c r="N815" s="95"/>
      <c r="O815" s="95"/>
      <c r="P815" s="95"/>
      <c r="Q815" s="112">
        <f t="shared" si="141"/>
        <v>5000</v>
      </c>
      <c r="R815" s="112">
        <f t="shared" si="139"/>
        <v>1750.0000000000002</v>
      </c>
      <c r="S815" s="112">
        <f t="shared" si="140"/>
        <v>2000</v>
      </c>
      <c r="T815" s="95"/>
      <c r="U815" s="95"/>
      <c r="V815" s="95"/>
      <c r="W815" s="95"/>
      <c r="X815" s="95"/>
      <c r="Y815" s="95"/>
      <c r="Z815" s="95"/>
      <c r="AA815" s="95"/>
      <c r="AB815" s="95"/>
      <c r="AC815" s="95"/>
      <c r="AD815" s="95"/>
      <c r="AE815" s="95"/>
      <c r="AF815" s="95"/>
      <c r="AG815" s="95"/>
      <c r="AH815" s="95"/>
      <c r="AI815" s="95"/>
      <c r="AJ815" s="95"/>
      <c r="AK815" s="95"/>
      <c r="AL815" s="95"/>
      <c r="AM815" s="95"/>
      <c r="AN815" s="95"/>
      <c r="AO815" s="95"/>
      <c r="AP815" s="95"/>
      <c r="AQ815" s="95"/>
      <c r="AR815" s="95"/>
      <c r="AS815" s="95"/>
      <c r="AT815" s="95"/>
      <c r="AU815" s="95"/>
      <c r="AV815" s="95"/>
      <c r="AW815" s="95"/>
      <c r="AX815" s="95"/>
      <c r="AY815" s="95"/>
      <c r="AZ815" s="95"/>
      <c r="BA815" s="95"/>
      <c r="BB815" s="95"/>
      <c r="BC815" s="95"/>
      <c r="BD815" s="95"/>
      <c r="BE815" s="95"/>
      <c r="BF815" s="95"/>
      <c r="BG815" s="95"/>
      <c r="BH815" s="95"/>
      <c r="BI815" s="95"/>
      <c r="BJ815" s="95"/>
      <c r="BK815" s="95"/>
      <c r="BL815" s="95"/>
      <c r="BM815" s="95"/>
      <c r="BN815" s="95"/>
      <c r="BO815" s="95"/>
    </row>
    <row r="816" spans="1:67" ht="25.5" hidden="1" x14ac:dyDescent="0.2">
      <c r="A816" s="52" t="s">
        <v>2077</v>
      </c>
      <c r="B816" s="52" t="s">
        <v>2078</v>
      </c>
      <c r="C816" s="53" t="s">
        <v>2079</v>
      </c>
      <c r="D816" s="55">
        <v>200</v>
      </c>
      <c r="E816" s="55">
        <v>10</v>
      </c>
      <c r="F816" s="57">
        <v>3.5</v>
      </c>
      <c r="G816" s="55">
        <v>4</v>
      </c>
      <c r="H816" s="55"/>
      <c r="I816" s="57"/>
      <c r="J816" s="90">
        <f t="shared" si="138"/>
        <v>0</v>
      </c>
      <c r="K816" s="77"/>
      <c r="L816" s="58">
        <v>10000</v>
      </c>
      <c r="N816" s="95"/>
      <c r="O816" s="95"/>
      <c r="P816" s="95"/>
      <c r="Q816" s="112">
        <f t="shared" si="141"/>
        <v>5000</v>
      </c>
      <c r="R816" s="112">
        <f t="shared" si="139"/>
        <v>1750.0000000000002</v>
      </c>
      <c r="S816" s="112">
        <f t="shared" si="140"/>
        <v>2000</v>
      </c>
      <c r="T816" s="95"/>
      <c r="U816" s="95"/>
      <c r="V816" s="95"/>
      <c r="W816" s="95"/>
      <c r="X816" s="95"/>
      <c r="Y816" s="95"/>
      <c r="Z816" s="95"/>
      <c r="AA816" s="95"/>
      <c r="AB816" s="95"/>
      <c r="AC816" s="95"/>
      <c r="AD816" s="95"/>
      <c r="AE816" s="95"/>
      <c r="AF816" s="95"/>
      <c r="AG816" s="95"/>
      <c r="AH816" s="95"/>
      <c r="AI816" s="95"/>
      <c r="AJ816" s="95"/>
      <c r="AK816" s="95"/>
      <c r="AL816" s="95"/>
      <c r="AM816" s="95"/>
      <c r="AN816" s="95"/>
      <c r="AO816" s="95"/>
      <c r="AP816" s="95"/>
      <c r="AQ816" s="95"/>
      <c r="AR816" s="95"/>
      <c r="AS816" s="95"/>
      <c r="AT816" s="95"/>
      <c r="AU816" s="95"/>
      <c r="AV816" s="95"/>
      <c r="AW816" s="95"/>
      <c r="AX816" s="95"/>
      <c r="AY816" s="95"/>
      <c r="AZ816" s="95"/>
      <c r="BA816" s="95"/>
      <c r="BB816" s="95"/>
      <c r="BC816" s="95"/>
      <c r="BD816" s="95"/>
      <c r="BE816" s="95"/>
      <c r="BF816" s="95"/>
      <c r="BG816" s="95"/>
      <c r="BH816" s="95"/>
      <c r="BI816" s="95"/>
      <c r="BJ816" s="95"/>
      <c r="BK816" s="95"/>
      <c r="BL816" s="95"/>
      <c r="BM816" s="95"/>
      <c r="BN816" s="95"/>
      <c r="BO816" s="95"/>
    </row>
    <row r="817" spans="1:67" ht="25.5" hidden="1" x14ac:dyDescent="0.2">
      <c r="A817" s="52" t="s">
        <v>2080</v>
      </c>
      <c r="B817" s="52" t="s">
        <v>2081</v>
      </c>
      <c r="C817" s="53" t="s">
        <v>2082</v>
      </c>
      <c r="D817" s="55">
        <v>200</v>
      </c>
      <c r="E817" s="55">
        <v>10</v>
      </c>
      <c r="F817" s="57">
        <v>3.5</v>
      </c>
      <c r="G817" s="55">
        <v>4</v>
      </c>
      <c r="H817" s="55"/>
      <c r="I817" s="57"/>
      <c r="J817" s="90">
        <f t="shared" si="138"/>
        <v>0</v>
      </c>
      <c r="K817" s="77"/>
      <c r="L817" s="58">
        <v>5000</v>
      </c>
      <c r="N817" s="95"/>
      <c r="O817" s="95"/>
      <c r="P817" s="95"/>
      <c r="Q817" s="112">
        <f t="shared" si="141"/>
        <v>2500</v>
      </c>
      <c r="R817" s="112">
        <f t="shared" si="139"/>
        <v>875.00000000000011</v>
      </c>
      <c r="S817" s="112">
        <f t="shared" si="140"/>
        <v>1000</v>
      </c>
      <c r="T817" s="95"/>
      <c r="U817" s="95"/>
      <c r="V817" s="95"/>
      <c r="W817" s="95"/>
      <c r="X817" s="95"/>
      <c r="Y817" s="95"/>
      <c r="Z817" s="95"/>
      <c r="AA817" s="95"/>
      <c r="AB817" s="95"/>
      <c r="AC817" s="95"/>
      <c r="AD817" s="95"/>
      <c r="AE817" s="95"/>
      <c r="AF817" s="95"/>
      <c r="AG817" s="95"/>
      <c r="AH817" s="95"/>
      <c r="AI817" s="95"/>
      <c r="AJ817" s="95"/>
      <c r="AK817" s="95"/>
      <c r="AL817" s="95"/>
      <c r="AM817" s="95"/>
      <c r="AN817" s="95"/>
      <c r="AO817" s="95"/>
      <c r="AP817" s="95"/>
      <c r="AQ817" s="95"/>
      <c r="AR817" s="95"/>
      <c r="AS817" s="95"/>
      <c r="AT817" s="95"/>
      <c r="AU817" s="95"/>
      <c r="AV817" s="95"/>
      <c r="AW817" s="95"/>
      <c r="AX817" s="95"/>
      <c r="AY817" s="95"/>
      <c r="AZ817" s="95"/>
      <c r="BA817" s="95"/>
      <c r="BB817" s="95"/>
      <c r="BC817" s="95"/>
      <c r="BD817" s="95"/>
      <c r="BE817" s="95"/>
      <c r="BF817" s="95"/>
      <c r="BG817" s="95"/>
      <c r="BH817" s="95"/>
      <c r="BI817" s="95"/>
      <c r="BJ817" s="95"/>
      <c r="BK817" s="95"/>
      <c r="BL817" s="95"/>
      <c r="BM817" s="95"/>
      <c r="BN817" s="95"/>
      <c r="BO817" s="95"/>
    </row>
    <row r="818" spans="1:67" ht="25.5" hidden="1" x14ac:dyDescent="0.2">
      <c r="A818" s="52" t="s">
        <v>2083</v>
      </c>
      <c r="B818" s="52" t="s">
        <v>2084</v>
      </c>
      <c r="C818" s="53" t="s">
        <v>1992</v>
      </c>
      <c r="D818" s="55">
        <v>200</v>
      </c>
      <c r="E818" s="55">
        <v>10</v>
      </c>
      <c r="F818" s="57">
        <v>3.5</v>
      </c>
      <c r="G818" s="55">
        <v>4</v>
      </c>
      <c r="H818" s="55"/>
      <c r="I818" s="57"/>
      <c r="J818" s="90">
        <f t="shared" si="138"/>
        <v>0</v>
      </c>
      <c r="K818" s="77"/>
      <c r="L818" s="58">
        <v>1500</v>
      </c>
      <c r="N818" s="95"/>
      <c r="O818" s="95"/>
      <c r="P818" s="95"/>
      <c r="Q818" s="112">
        <f t="shared" si="141"/>
        <v>750</v>
      </c>
      <c r="R818" s="112">
        <f t="shared" si="139"/>
        <v>262.50000000000006</v>
      </c>
      <c r="S818" s="112">
        <f t="shared" si="140"/>
        <v>300</v>
      </c>
      <c r="T818" s="95"/>
      <c r="U818" s="95"/>
      <c r="V818" s="95"/>
      <c r="W818" s="95"/>
      <c r="X818" s="95"/>
      <c r="Y818" s="95"/>
      <c r="Z818" s="95"/>
      <c r="AA818" s="95"/>
      <c r="AB818" s="95"/>
      <c r="AC818" s="95"/>
      <c r="AD818" s="95"/>
      <c r="AE818" s="95"/>
      <c r="AF818" s="95"/>
      <c r="AG818" s="95"/>
      <c r="AH818" s="95"/>
      <c r="AI818" s="95"/>
      <c r="AJ818" s="95"/>
      <c r="AK818" s="95"/>
      <c r="AL818" s="95"/>
      <c r="AM818" s="95"/>
      <c r="AN818" s="95"/>
      <c r="AO818" s="95"/>
      <c r="AP818" s="95"/>
      <c r="AQ818" s="95"/>
      <c r="AR818" s="95"/>
      <c r="AS818" s="95"/>
      <c r="AT818" s="95"/>
      <c r="AU818" s="95"/>
      <c r="AV818" s="95"/>
      <c r="AW818" s="95"/>
      <c r="AX818" s="95"/>
      <c r="AY818" s="95"/>
      <c r="AZ818" s="95"/>
      <c r="BA818" s="95"/>
      <c r="BB818" s="95"/>
      <c r="BC818" s="95"/>
      <c r="BD818" s="95"/>
      <c r="BE818" s="95"/>
      <c r="BF818" s="95"/>
      <c r="BG818" s="95"/>
      <c r="BH818" s="95"/>
      <c r="BI818" s="95"/>
      <c r="BJ818" s="95"/>
      <c r="BK818" s="95"/>
      <c r="BL818" s="95"/>
      <c r="BM818" s="95"/>
      <c r="BN818" s="95"/>
      <c r="BO818" s="95"/>
    </row>
    <row r="819" spans="1:67" ht="25.5" hidden="1" x14ac:dyDescent="0.2">
      <c r="A819" s="52" t="s">
        <v>2085</v>
      </c>
      <c r="B819" s="52" t="s">
        <v>2086</v>
      </c>
      <c r="C819" s="53" t="s">
        <v>2087</v>
      </c>
      <c r="D819" s="55">
        <v>200</v>
      </c>
      <c r="E819" s="55">
        <v>10</v>
      </c>
      <c r="F819" s="57">
        <v>3.5</v>
      </c>
      <c r="G819" s="55">
        <v>4</v>
      </c>
      <c r="H819" s="55"/>
      <c r="I819" s="57"/>
      <c r="J819" s="90">
        <f t="shared" si="138"/>
        <v>0</v>
      </c>
      <c r="K819" s="77"/>
      <c r="L819" s="58">
        <v>5000</v>
      </c>
      <c r="N819" s="95"/>
      <c r="O819" s="95"/>
      <c r="P819" s="95"/>
      <c r="Q819" s="112">
        <f t="shared" si="141"/>
        <v>2500</v>
      </c>
      <c r="R819" s="112">
        <f t="shared" si="139"/>
        <v>875.00000000000011</v>
      </c>
      <c r="S819" s="112">
        <f t="shared" si="140"/>
        <v>1000</v>
      </c>
      <c r="T819" s="95"/>
      <c r="U819" s="95"/>
      <c r="V819" s="95"/>
      <c r="W819" s="95"/>
      <c r="X819" s="95"/>
      <c r="Y819" s="95"/>
      <c r="Z819" s="95"/>
      <c r="AA819" s="95"/>
      <c r="AB819" s="95"/>
      <c r="AC819" s="95"/>
      <c r="AD819" s="95"/>
      <c r="AE819" s="95"/>
      <c r="AF819" s="95"/>
      <c r="AG819" s="95"/>
      <c r="AH819" s="95"/>
      <c r="AI819" s="95"/>
      <c r="AJ819" s="95"/>
      <c r="AK819" s="95"/>
      <c r="AL819" s="95"/>
      <c r="AM819" s="95"/>
      <c r="AN819" s="95"/>
      <c r="AO819" s="95"/>
      <c r="AP819" s="95"/>
      <c r="AQ819" s="95"/>
      <c r="AR819" s="95"/>
      <c r="AS819" s="95"/>
      <c r="AT819" s="95"/>
      <c r="AU819" s="95"/>
      <c r="AV819" s="95"/>
      <c r="AW819" s="95"/>
      <c r="AX819" s="95"/>
      <c r="AY819" s="95"/>
      <c r="AZ819" s="95"/>
      <c r="BA819" s="95"/>
      <c r="BB819" s="95"/>
      <c r="BC819" s="95"/>
      <c r="BD819" s="95"/>
      <c r="BE819" s="95"/>
      <c r="BF819" s="95"/>
      <c r="BG819" s="95"/>
      <c r="BH819" s="95"/>
      <c r="BI819" s="95"/>
      <c r="BJ819" s="95"/>
      <c r="BK819" s="95"/>
      <c r="BL819" s="95"/>
      <c r="BM819" s="95"/>
      <c r="BN819" s="95"/>
      <c r="BO819" s="95"/>
    </row>
    <row r="820" spans="1:67" ht="25.5" hidden="1" x14ac:dyDescent="0.2">
      <c r="A820" s="52" t="s">
        <v>2088</v>
      </c>
      <c r="B820" s="52" t="s">
        <v>2089</v>
      </c>
      <c r="C820" s="53" t="s">
        <v>2090</v>
      </c>
      <c r="D820" s="55">
        <v>200</v>
      </c>
      <c r="E820" s="55">
        <v>10</v>
      </c>
      <c r="F820" s="57">
        <v>3.5</v>
      </c>
      <c r="G820" s="55">
        <v>4</v>
      </c>
      <c r="H820" s="55"/>
      <c r="I820" s="57"/>
      <c r="J820" s="90">
        <f t="shared" si="138"/>
        <v>0</v>
      </c>
      <c r="K820" s="77"/>
      <c r="L820" s="58">
        <v>5000</v>
      </c>
      <c r="N820" s="95"/>
      <c r="O820" s="95"/>
      <c r="P820" s="95"/>
      <c r="Q820" s="112">
        <f t="shared" si="141"/>
        <v>2500</v>
      </c>
      <c r="R820" s="112">
        <f t="shared" si="139"/>
        <v>875.00000000000011</v>
      </c>
      <c r="S820" s="112">
        <f t="shared" si="140"/>
        <v>1000</v>
      </c>
      <c r="T820" s="95"/>
      <c r="U820" s="95"/>
      <c r="V820" s="95"/>
      <c r="W820" s="95"/>
      <c r="X820" s="95"/>
      <c r="Y820" s="95"/>
      <c r="Z820" s="95"/>
      <c r="AA820" s="95"/>
      <c r="AB820" s="95"/>
      <c r="AC820" s="95"/>
      <c r="AD820" s="95"/>
      <c r="AE820" s="95"/>
      <c r="AF820" s="95"/>
      <c r="AG820" s="95"/>
      <c r="AH820" s="95"/>
      <c r="AI820" s="95"/>
      <c r="AJ820" s="95"/>
      <c r="AK820" s="95"/>
      <c r="AL820" s="95"/>
      <c r="AM820" s="95"/>
      <c r="AN820" s="95"/>
      <c r="AO820" s="95"/>
      <c r="AP820" s="95"/>
      <c r="AQ820" s="95"/>
      <c r="AR820" s="95"/>
      <c r="AS820" s="95"/>
      <c r="AT820" s="95"/>
      <c r="AU820" s="95"/>
      <c r="AV820" s="95"/>
      <c r="AW820" s="95"/>
      <c r="AX820" s="95"/>
      <c r="AY820" s="95"/>
      <c r="AZ820" s="95"/>
      <c r="BA820" s="95"/>
      <c r="BB820" s="95"/>
      <c r="BC820" s="95"/>
      <c r="BD820" s="95"/>
      <c r="BE820" s="95"/>
      <c r="BF820" s="95"/>
      <c r="BG820" s="95"/>
      <c r="BH820" s="95"/>
      <c r="BI820" s="95"/>
      <c r="BJ820" s="95"/>
      <c r="BK820" s="95"/>
      <c r="BL820" s="95"/>
      <c r="BM820" s="95"/>
      <c r="BN820" s="95"/>
      <c r="BO820" s="95"/>
    </row>
    <row r="821" spans="1:67" ht="25.5" hidden="1" x14ac:dyDescent="0.2">
      <c r="A821" s="52" t="s">
        <v>2091</v>
      </c>
      <c r="B821" s="52" t="s">
        <v>2092</v>
      </c>
      <c r="C821" s="53" t="s">
        <v>2093</v>
      </c>
      <c r="D821" s="55">
        <v>200</v>
      </c>
      <c r="E821" s="55">
        <v>10</v>
      </c>
      <c r="F821" s="57">
        <v>2.8</v>
      </c>
      <c r="G821" s="55">
        <v>4</v>
      </c>
      <c r="H821" s="55"/>
      <c r="I821" s="57"/>
      <c r="J821" s="90">
        <f t="shared" si="138"/>
        <v>0</v>
      </c>
      <c r="K821" s="77"/>
      <c r="L821" s="58">
        <v>15000</v>
      </c>
      <c r="N821" s="95"/>
      <c r="O821" s="95"/>
      <c r="P821" s="95"/>
      <c r="Q821" s="112">
        <f t="shared" si="141"/>
        <v>7500</v>
      </c>
      <c r="R821" s="112">
        <f t="shared" si="139"/>
        <v>2099.9999999999995</v>
      </c>
      <c r="S821" s="112">
        <f t="shared" si="140"/>
        <v>3000</v>
      </c>
      <c r="T821" s="95"/>
      <c r="U821" s="95"/>
      <c r="V821" s="95"/>
      <c r="W821" s="95"/>
      <c r="X821" s="95"/>
      <c r="Y821" s="95"/>
      <c r="Z821" s="95"/>
      <c r="AA821" s="95"/>
      <c r="AB821" s="95"/>
      <c r="AC821" s="95"/>
      <c r="AD821" s="95"/>
      <c r="AE821" s="95"/>
      <c r="AF821" s="95"/>
      <c r="AG821" s="95"/>
      <c r="AH821" s="95"/>
      <c r="AI821" s="95"/>
      <c r="AJ821" s="95"/>
      <c r="AK821" s="95"/>
      <c r="AL821" s="95"/>
      <c r="AM821" s="95"/>
      <c r="AN821" s="95"/>
      <c r="AO821" s="95"/>
      <c r="AP821" s="95"/>
      <c r="AQ821" s="95"/>
      <c r="AR821" s="95"/>
      <c r="AS821" s="95"/>
      <c r="AT821" s="95"/>
      <c r="AU821" s="95"/>
      <c r="AV821" s="95"/>
      <c r="AW821" s="95"/>
      <c r="AX821" s="95"/>
      <c r="AY821" s="95"/>
      <c r="AZ821" s="95"/>
      <c r="BA821" s="95"/>
      <c r="BB821" s="95"/>
      <c r="BC821" s="95"/>
      <c r="BD821" s="95"/>
      <c r="BE821" s="95"/>
      <c r="BF821" s="95"/>
      <c r="BG821" s="95"/>
      <c r="BH821" s="95"/>
      <c r="BI821" s="95"/>
      <c r="BJ821" s="95"/>
      <c r="BK821" s="95"/>
      <c r="BL821" s="95"/>
      <c r="BM821" s="95"/>
      <c r="BN821" s="95"/>
      <c r="BO821" s="95"/>
    </row>
    <row r="822" spans="1:67" ht="25.5" hidden="1" x14ac:dyDescent="0.2">
      <c r="A822" s="52" t="s">
        <v>2094</v>
      </c>
      <c r="B822" s="52" t="s">
        <v>2095</v>
      </c>
      <c r="C822" s="53" t="s">
        <v>2096</v>
      </c>
      <c r="D822" s="55">
        <v>200</v>
      </c>
      <c r="E822" s="55">
        <v>10</v>
      </c>
      <c r="F822" s="57">
        <v>2.8</v>
      </c>
      <c r="G822" s="55">
        <v>4</v>
      </c>
      <c r="H822" s="55"/>
      <c r="I822" s="57"/>
      <c r="J822" s="90">
        <f t="shared" si="138"/>
        <v>0</v>
      </c>
      <c r="K822" s="77"/>
      <c r="L822" s="58">
        <v>10000</v>
      </c>
      <c r="N822" s="95"/>
      <c r="O822" s="95"/>
      <c r="P822" s="95"/>
      <c r="Q822" s="112">
        <f t="shared" si="141"/>
        <v>5000</v>
      </c>
      <c r="R822" s="112">
        <f t="shared" si="139"/>
        <v>1400</v>
      </c>
      <c r="S822" s="112">
        <f t="shared" si="140"/>
        <v>2000</v>
      </c>
      <c r="T822" s="95"/>
      <c r="U822" s="95"/>
      <c r="V822" s="95"/>
      <c r="W822" s="95"/>
      <c r="X822" s="95"/>
      <c r="Y822" s="95"/>
      <c r="Z822" s="95"/>
      <c r="AA822" s="95"/>
      <c r="AB822" s="95"/>
      <c r="AC822" s="95"/>
      <c r="AD822" s="95"/>
      <c r="AE822" s="95"/>
      <c r="AF822" s="95"/>
      <c r="AG822" s="95"/>
      <c r="AH822" s="95"/>
      <c r="AI822" s="95"/>
      <c r="AJ822" s="95"/>
      <c r="AK822" s="95"/>
      <c r="AL822" s="95"/>
      <c r="AM822" s="95"/>
      <c r="AN822" s="95"/>
      <c r="AO822" s="95"/>
      <c r="AP822" s="95"/>
      <c r="AQ822" s="95"/>
      <c r="AR822" s="95"/>
      <c r="AS822" s="95"/>
      <c r="AT822" s="95"/>
      <c r="AU822" s="95"/>
      <c r="AV822" s="95"/>
      <c r="AW822" s="95"/>
      <c r="AX822" s="95"/>
      <c r="AY822" s="95"/>
      <c r="AZ822" s="95"/>
      <c r="BA822" s="95"/>
      <c r="BB822" s="95"/>
      <c r="BC822" s="95"/>
      <c r="BD822" s="95"/>
      <c r="BE822" s="95"/>
      <c r="BF822" s="95"/>
      <c r="BG822" s="95"/>
      <c r="BH822" s="95"/>
      <c r="BI822" s="95"/>
      <c r="BJ822" s="95"/>
      <c r="BK822" s="95"/>
      <c r="BL822" s="95"/>
      <c r="BM822" s="95"/>
      <c r="BN822" s="95"/>
      <c r="BO822" s="95"/>
    </row>
    <row r="823" spans="1:67" ht="25.5" hidden="1" x14ac:dyDescent="0.2">
      <c r="A823" s="52" t="s">
        <v>2097</v>
      </c>
      <c r="B823" s="52" t="s">
        <v>2098</v>
      </c>
      <c r="C823" s="53" t="s">
        <v>2099</v>
      </c>
      <c r="D823" s="55">
        <v>200</v>
      </c>
      <c r="E823" s="55">
        <v>10</v>
      </c>
      <c r="F823" s="57">
        <v>2.8</v>
      </c>
      <c r="G823" s="55">
        <v>4</v>
      </c>
      <c r="H823" s="55"/>
      <c r="I823" s="57"/>
      <c r="J823" s="90">
        <f t="shared" si="138"/>
        <v>0</v>
      </c>
      <c r="K823" s="77"/>
      <c r="L823" s="58">
        <v>5000</v>
      </c>
      <c r="N823" s="95"/>
      <c r="O823" s="95"/>
      <c r="P823" s="95"/>
      <c r="Q823" s="112">
        <f t="shared" si="141"/>
        <v>2500</v>
      </c>
      <c r="R823" s="112">
        <f t="shared" si="139"/>
        <v>700</v>
      </c>
      <c r="S823" s="112">
        <f t="shared" si="140"/>
        <v>1000</v>
      </c>
      <c r="T823" s="95"/>
      <c r="U823" s="95"/>
      <c r="V823" s="95"/>
      <c r="W823" s="95"/>
      <c r="X823" s="95"/>
      <c r="Y823" s="95"/>
      <c r="Z823" s="95"/>
      <c r="AA823" s="95"/>
      <c r="AB823" s="95"/>
      <c r="AC823" s="95"/>
      <c r="AD823" s="95"/>
      <c r="AE823" s="95"/>
      <c r="AF823" s="95"/>
      <c r="AG823" s="95"/>
      <c r="AH823" s="95"/>
      <c r="AI823" s="95"/>
      <c r="AJ823" s="95"/>
      <c r="AK823" s="95"/>
      <c r="AL823" s="95"/>
      <c r="AM823" s="95"/>
      <c r="AN823" s="95"/>
      <c r="AO823" s="95"/>
      <c r="AP823" s="95"/>
      <c r="AQ823" s="95"/>
      <c r="AR823" s="95"/>
      <c r="AS823" s="95"/>
      <c r="AT823" s="95"/>
      <c r="AU823" s="95"/>
      <c r="AV823" s="95"/>
      <c r="AW823" s="95"/>
      <c r="AX823" s="95"/>
      <c r="AY823" s="95"/>
      <c r="AZ823" s="95"/>
      <c r="BA823" s="95"/>
      <c r="BB823" s="95"/>
      <c r="BC823" s="95"/>
      <c r="BD823" s="95"/>
      <c r="BE823" s="95"/>
      <c r="BF823" s="95"/>
      <c r="BG823" s="95"/>
      <c r="BH823" s="95"/>
      <c r="BI823" s="95"/>
      <c r="BJ823" s="95"/>
      <c r="BK823" s="95"/>
      <c r="BL823" s="95"/>
      <c r="BM823" s="95"/>
      <c r="BN823" s="95"/>
      <c r="BO823" s="95"/>
    </row>
    <row r="824" spans="1:67" ht="25.5" hidden="1" x14ac:dyDescent="0.2">
      <c r="A824" s="52" t="s">
        <v>2100</v>
      </c>
      <c r="B824" s="52" t="s">
        <v>2101</v>
      </c>
      <c r="C824" s="53" t="s">
        <v>2102</v>
      </c>
      <c r="D824" s="55">
        <v>200</v>
      </c>
      <c r="E824" s="55">
        <v>10</v>
      </c>
      <c r="F824" s="57">
        <v>2.8</v>
      </c>
      <c r="G824" s="55">
        <v>4</v>
      </c>
      <c r="H824" s="55"/>
      <c r="I824" s="57"/>
      <c r="J824" s="90">
        <f t="shared" si="138"/>
        <v>0</v>
      </c>
      <c r="K824" s="77"/>
      <c r="L824" s="58">
        <v>60000</v>
      </c>
      <c r="N824" s="95"/>
      <c r="O824" s="95"/>
      <c r="P824" s="95"/>
      <c r="Q824" s="112">
        <f t="shared" si="141"/>
        <v>27000</v>
      </c>
      <c r="R824" s="112">
        <f t="shared" si="139"/>
        <v>8399.9999999999982</v>
      </c>
      <c r="S824" s="112">
        <f t="shared" si="140"/>
        <v>12000</v>
      </c>
      <c r="T824" s="95"/>
      <c r="U824" s="95"/>
      <c r="V824" s="95"/>
      <c r="W824" s="95"/>
      <c r="X824" s="95"/>
      <c r="Y824" s="95"/>
      <c r="Z824" s="95"/>
      <c r="AA824" s="95"/>
      <c r="AB824" s="95"/>
      <c r="AC824" s="95"/>
      <c r="AD824" s="95"/>
      <c r="AE824" s="95"/>
      <c r="AF824" s="95"/>
      <c r="AG824" s="95"/>
      <c r="AH824" s="95"/>
      <c r="AI824" s="95"/>
      <c r="AJ824" s="95"/>
      <c r="AK824" s="95"/>
      <c r="AL824" s="95"/>
      <c r="AM824" s="95"/>
      <c r="AN824" s="95"/>
      <c r="AO824" s="95"/>
      <c r="AP824" s="95"/>
      <c r="AQ824" s="95"/>
      <c r="AR824" s="95"/>
      <c r="AS824" s="95"/>
      <c r="AT824" s="95"/>
      <c r="AU824" s="95"/>
      <c r="AV824" s="95"/>
      <c r="AW824" s="95"/>
      <c r="AX824" s="95"/>
      <c r="AY824" s="95"/>
      <c r="AZ824" s="95"/>
      <c r="BA824" s="95"/>
      <c r="BB824" s="95"/>
      <c r="BC824" s="95"/>
      <c r="BD824" s="95"/>
      <c r="BE824" s="95"/>
      <c r="BF824" s="95"/>
      <c r="BG824" s="95"/>
      <c r="BH824" s="95"/>
      <c r="BI824" s="95"/>
      <c r="BJ824" s="95"/>
      <c r="BK824" s="95"/>
      <c r="BL824" s="95"/>
      <c r="BM824" s="95"/>
      <c r="BN824" s="95"/>
      <c r="BO824" s="95"/>
    </row>
    <row r="825" spans="1:67" ht="25.5" hidden="1" x14ac:dyDescent="0.2">
      <c r="A825" s="52" t="s">
        <v>2103</v>
      </c>
      <c r="B825" s="52" t="s">
        <v>2104</v>
      </c>
      <c r="C825" s="53" t="s">
        <v>2105</v>
      </c>
      <c r="D825" s="55">
        <v>200</v>
      </c>
      <c r="E825" s="55">
        <v>10</v>
      </c>
      <c r="F825" s="57">
        <v>2.8</v>
      </c>
      <c r="G825" s="55">
        <v>4</v>
      </c>
      <c r="H825" s="55"/>
      <c r="I825" s="57"/>
      <c r="J825" s="90">
        <f t="shared" si="138"/>
        <v>0</v>
      </c>
      <c r="K825" s="77"/>
      <c r="L825" s="78">
        <v>139</v>
      </c>
      <c r="N825" s="95"/>
      <c r="O825" s="95"/>
      <c r="P825" s="95"/>
      <c r="Q825" s="112">
        <f t="shared" si="141"/>
        <v>69.5</v>
      </c>
      <c r="R825" s="112">
        <f t="shared" si="139"/>
        <v>19.459999999999997</v>
      </c>
      <c r="S825" s="112">
        <f t="shared" si="140"/>
        <v>27.8</v>
      </c>
      <c r="T825" s="95"/>
      <c r="U825" s="95"/>
      <c r="V825" s="95"/>
      <c r="W825" s="95"/>
      <c r="X825" s="95"/>
      <c r="Y825" s="95"/>
      <c r="Z825" s="95"/>
      <c r="AA825" s="95"/>
      <c r="AB825" s="95"/>
      <c r="AC825" s="95"/>
      <c r="AD825" s="95"/>
      <c r="AE825" s="95"/>
      <c r="AF825" s="95"/>
      <c r="AG825" s="95"/>
      <c r="AH825" s="95"/>
      <c r="AI825" s="95"/>
      <c r="AJ825" s="95"/>
      <c r="AK825" s="95"/>
      <c r="AL825" s="95"/>
      <c r="AM825" s="95"/>
      <c r="AN825" s="95"/>
      <c r="AO825" s="95"/>
      <c r="AP825" s="95"/>
      <c r="AQ825" s="95"/>
      <c r="AR825" s="95"/>
      <c r="AS825" s="95"/>
      <c r="AT825" s="95"/>
      <c r="AU825" s="95"/>
      <c r="AV825" s="95"/>
      <c r="AW825" s="95"/>
      <c r="AX825" s="95"/>
      <c r="AY825" s="95"/>
      <c r="AZ825" s="95"/>
      <c r="BA825" s="95"/>
      <c r="BB825" s="95"/>
      <c r="BC825" s="95"/>
      <c r="BD825" s="95"/>
      <c r="BE825" s="95"/>
      <c r="BF825" s="95"/>
      <c r="BG825" s="95"/>
      <c r="BH825" s="95"/>
      <c r="BI825" s="95"/>
      <c r="BJ825" s="95"/>
      <c r="BK825" s="95"/>
      <c r="BL825" s="95"/>
      <c r="BM825" s="95"/>
      <c r="BN825" s="95"/>
      <c r="BO825" s="95"/>
    </row>
    <row r="826" spans="1:67" ht="25.5" hidden="1" x14ac:dyDescent="0.2">
      <c r="A826" s="52" t="s">
        <v>2106</v>
      </c>
      <c r="B826" s="52" t="s">
        <v>2107</v>
      </c>
      <c r="C826" s="53" t="s">
        <v>2108</v>
      </c>
      <c r="D826" s="55">
        <v>200</v>
      </c>
      <c r="E826" s="55">
        <v>10</v>
      </c>
      <c r="F826" s="57">
        <v>2.8</v>
      </c>
      <c r="G826" s="55">
        <v>4</v>
      </c>
      <c r="H826" s="55"/>
      <c r="I826" s="57"/>
      <c r="J826" s="90">
        <f t="shared" si="138"/>
        <v>0</v>
      </c>
      <c r="K826" s="77"/>
      <c r="L826" s="78">
        <v>139</v>
      </c>
      <c r="N826" s="95"/>
      <c r="O826" s="95"/>
      <c r="P826" s="95"/>
      <c r="Q826" s="112">
        <f t="shared" si="141"/>
        <v>69.5</v>
      </c>
      <c r="R826" s="112">
        <f t="shared" si="139"/>
        <v>19.459999999999997</v>
      </c>
      <c r="S826" s="112">
        <f t="shared" si="140"/>
        <v>27.8</v>
      </c>
      <c r="T826" s="95"/>
      <c r="U826" s="95"/>
      <c r="V826" s="95"/>
      <c r="W826" s="95"/>
      <c r="X826" s="95"/>
      <c r="Y826" s="95"/>
      <c r="Z826" s="95"/>
      <c r="AA826" s="95"/>
      <c r="AB826" s="95"/>
      <c r="AC826" s="95"/>
      <c r="AD826" s="95"/>
      <c r="AE826" s="95"/>
      <c r="AF826" s="95"/>
      <c r="AG826" s="95"/>
      <c r="AH826" s="95"/>
      <c r="AI826" s="95"/>
      <c r="AJ826" s="95"/>
      <c r="AK826" s="95"/>
      <c r="AL826" s="95"/>
      <c r="AM826" s="95"/>
      <c r="AN826" s="95"/>
      <c r="AO826" s="95"/>
      <c r="AP826" s="95"/>
      <c r="AQ826" s="95"/>
      <c r="AR826" s="95"/>
      <c r="AS826" s="95"/>
      <c r="AT826" s="95"/>
      <c r="AU826" s="95"/>
      <c r="AV826" s="95"/>
      <c r="AW826" s="95"/>
      <c r="AX826" s="95"/>
      <c r="AY826" s="95"/>
      <c r="AZ826" s="95"/>
      <c r="BA826" s="95"/>
      <c r="BB826" s="95"/>
      <c r="BC826" s="95"/>
      <c r="BD826" s="95"/>
      <c r="BE826" s="95"/>
      <c r="BF826" s="95"/>
      <c r="BG826" s="95"/>
      <c r="BH826" s="95"/>
      <c r="BI826" s="95"/>
      <c r="BJ826" s="95"/>
      <c r="BK826" s="95"/>
      <c r="BL826" s="95"/>
      <c r="BM826" s="95"/>
      <c r="BN826" s="95"/>
      <c r="BO826" s="95"/>
    </row>
    <row r="827" spans="1:67" ht="25.5" hidden="1" x14ac:dyDescent="0.2">
      <c r="A827" s="52" t="s">
        <v>2109</v>
      </c>
      <c r="B827" s="52" t="s">
        <v>2110</v>
      </c>
      <c r="C827" s="53" t="s">
        <v>2111</v>
      </c>
      <c r="D827" s="55">
        <v>150</v>
      </c>
      <c r="E827" s="55">
        <v>13</v>
      </c>
      <c r="F827" s="57">
        <v>3</v>
      </c>
      <c r="G827" s="55">
        <v>4</v>
      </c>
      <c r="H827" s="55"/>
      <c r="I827" s="57"/>
      <c r="J827" s="90">
        <f t="shared" si="138"/>
        <v>0</v>
      </c>
      <c r="K827" s="77"/>
      <c r="L827" s="58">
        <v>119581</v>
      </c>
      <c r="N827" s="95"/>
      <c r="O827" s="95"/>
      <c r="P827" s="95"/>
      <c r="Q827" s="112">
        <f t="shared" si="141"/>
        <v>93273.18</v>
      </c>
      <c r="R827" s="112">
        <f t="shared" si="139"/>
        <v>23916.2</v>
      </c>
      <c r="S827" s="112">
        <f t="shared" si="140"/>
        <v>31888.266666666666</v>
      </c>
      <c r="T827" s="95"/>
      <c r="U827" s="95"/>
      <c r="V827" s="95"/>
      <c r="W827" s="95"/>
      <c r="X827" s="95"/>
      <c r="Y827" s="95"/>
      <c r="Z827" s="95"/>
      <c r="AA827" s="95"/>
      <c r="AB827" s="95"/>
      <c r="AC827" s="95"/>
      <c r="AD827" s="95"/>
      <c r="AE827" s="95"/>
      <c r="AF827" s="95"/>
      <c r="AG827" s="95"/>
      <c r="AH827" s="95"/>
      <c r="AI827" s="95"/>
      <c r="AJ827" s="95"/>
      <c r="AK827" s="95"/>
      <c r="AL827" s="95"/>
      <c r="AM827" s="95"/>
      <c r="AN827" s="95"/>
      <c r="AO827" s="95"/>
      <c r="AP827" s="95"/>
      <c r="AQ827" s="95"/>
      <c r="AR827" s="95"/>
      <c r="AS827" s="95"/>
      <c r="AT827" s="95"/>
      <c r="AU827" s="95"/>
      <c r="AV827" s="95"/>
      <c r="AW827" s="95"/>
      <c r="AX827" s="95"/>
      <c r="AY827" s="95"/>
      <c r="AZ827" s="95"/>
      <c r="BA827" s="95"/>
      <c r="BB827" s="95"/>
      <c r="BC827" s="95"/>
      <c r="BD827" s="95"/>
      <c r="BE827" s="95"/>
      <c r="BF827" s="95"/>
      <c r="BG827" s="95"/>
      <c r="BH827" s="95"/>
      <c r="BI827" s="95"/>
      <c r="BJ827" s="95"/>
      <c r="BK827" s="95"/>
      <c r="BL827" s="95"/>
      <c r="BM827" s="95"/>
      <c r="BN827" s="95"/>
      <c r="BO827" s="95"/>
    </row>
    <row r="828" spans="1:67" ht="25.5" hidden="1" x14ac:dyDescent="0.2">
      <c r="A828" s="52" t="s">
        <v>2112</v>
      </c>
      <c r="B828" s="52" t="s">
        <v>2113</v>
      </c>
      <c r="C828" s="53" t="s">
        <v>2114</v>
      </c>
      <c r="D828" s="55">
        <v>220</v>
      </c>
      <c r="E828" s="55">
        <v>13</v>
      </c>
      <c r="F828" s="57">
        <v>3</v>
      </c>
      <c r="G828" s="55">
        <v>4</v>
      </c>
      <c r="H828" s="55"/>
      <c r="I828" s="57"/>
      <c r="J828" s="90">
        <f t="shared" si="138"/>
        <v>0</v>
      </c>
      <c r="K828" s="77"/>
      <c r="L828" s="58">
        <v>99975</v>
      </c>
      <c r="N828" s="95"/>
      <c r="O828" s="95"/>
      <c r="P828" s="95"/>
      <c r="Q828" s="112">
        <f t="shared" si="141"/>
        <v>53168.522727272728</v>
      </c>
      <c r="R828" s="112">
        <f t="shared" si="139"/>
        <v>13632.954545454546</v>
      </c>
      <c r="S828" s="112">
        <f t="shared" si="140"/>
        <v>18177.272727272728</v>
      </c>
      <c r="T828" s="95"/>
      <c r="U828" s="95"/>
      <c r="V828" s="95"/>
      <c r="W828" s="95"/>
      <c r="X828" s="95"/>
      <c r="Y828" s="95"/>
      <c r="Z828" s="95"/>
      <c r="AA828" s="95"/>
      <c r="AB828" s="95"/>
      <c r="AC828" s="95"/>
      <c r="AD828" s="95"/>
      <c r="AE828" s="95"/>
      <c r="AF828" s="95"/>
      <c r="AG828" s="95"/>
      <c r="AH828" s="95"/>
      <c r="AI828" s="95"/>
      <c r="AJ828" s="95"/>
      <c r="AK828" s="95"/>
      <c r="AL828" s="95"/>
      <c r="AM828" s="95"/>
      <c r="AN828" s="95"/>
      <c r="AO828" s="95"/>
      <c r="AP828" s="95"/>
      <c r="AQ828" s="95"/>
      <c r="AR828" s="95"/>
      <c r="AS828" s="95"/>
      <c r="AT828" s="95"/>
      <c r="AU828" s="95"/>
      <c r="AV828" s="95"/>
      <c r="AW828" s="95"/>
      <c r="AX828" s="95"/>
      <c r="AY828" s="95"/>
      <c r="AZ828" s="95"/>
      <c r="BA828" s="95"/>
      <c r="BB828" s="95"/>
      <c r="BC828" s="95"/>
      <c r="BD828" s="95"/>
      <c r="BE828" s="95"/>
      <c r="BF828" s="95"/>
      <c r="BG828" s="95"/>
      <c r="BH828" s="95"/>
      <c r="BI828" s="95"/>
      <c r="BJ828" s="95"/>
      <c r="BK828" s="95"/>
      <c r="BL828" s="95"/>
      <c r="BM828" s="95"/>
      <c r="BN828" s="95"/>
      <c r="BO828" s="95"/>
    </row>
    <row r="829" spans="1:67" ht="25.5" hidden="1" x14ac:dyDescent="0.2">
      <c r="A829" s="52" t="s">
        <v>2115</v>
      </c>
      <c r="B829" s="52" t="s">
        <v>2116</v>
      </c>
      <c r="C829" s="53" t="s">
        <v>2117</v>
      </c>
      <c r="D829" s="55">
        <v>220</v>
      </c>
      <c r="E829" s="55">
        <v>13</v>
      </c>
      <c r="F829" s="57">
        <v>4</v>
      </c>
      <c r="G829" s="55">
        <v>4</v>
      </c>
      <c r="H829" s="55"/>
      <c r="I829" s="57"/>
      <c r="J829" s="90">
        <f t="shared" si="138"/>
        <v>0</v>
      </c>
      <c r="K829" s="77"/>
      <c r="L829" s="58">
        <v>10089</v>
      </c>
      <c r="N829" s="95"/>
      <c r="O829" s="95"/>
      <c r="P829" s="95"/>
      <c r="Q829" s="112">
        <f t="shared" si="141"/>
        <v>5961.681818181818</v>
      </c>
      <c r="R829" s="112">
        <f t="shared" si="139"/>
        <v>1834.3636363636363</v>
      </c>
      <c r="S829" s="112">
        <f t="shared" si="140"/>
        <v>1834.3636363636363</v>
      </c>
      <c r="T829" s="95"/>
      <c r="U829" s="95"/>
      <c r="V829" s="95"/>
      <c r="W829" s="95"/>
      <c r="X829" s="95"/>
      <c r="Y829" s="95"/>
      <c r="Z829" s="95"/>
      <c r="AA829" s="95"/>
      <c r="AB829" s="95"/>
      <c r="AC829" s="95"/>
      <c r="AD829" s="95"/>
      <c r="AE829" s="95"/>
      <c r="AF829" s="95"/>
      <c r="AG829" s="95"/>
      <c r="AH829" s="95"/>
      <c r="AI829" s="95"/>
      <c r="AJ829" s="95"/>
      <c r="AK829" s="95"/>
      <c r="AL829" s="95"/>
      <c r="AM829" s="95"/>
      <c r="AN829" s="95"/>
      <c r="AO829" s="95"/>
      <c r="AP829" s="95"/>
      <c r="AQ829" s="95"/>
      <c r="AR829" s="95"/>
      <c r="AS829" s="95"/>
      <c r="AT829" s="95"/>
      <c r="AU829" s="95"/>
      <c r="AV829" s="95"/>
      <c r="AW829" s="95"/>
      <c r="AX829" s="95"/>
      <c r="AY829" s="95"/>
      <c r="AZ829" s="95"/>
      <c r="BA829" s="95"/>
      <c r="BB829" s="95"/>
      <c r="BC829" s="95"/>
      <c r="BD829" s="95"/>
      <c r="BE829" s="95"/>
      <c r="BF829" s="95"/>
      <c r="BG829" s="95"/>
      <c r="BH829" s="95"/>
      <c r="BI829" s="95"/>
      <c r="BJ829" s="95"/>
      <c r="BK829" s="95"/>
      <c r="BL829" s="95"/>
      <c r="BM829" s="95"/>
      <c r="BN829" s="95"/>
      <c r="BO829" s="95"/>
    </row>
    <row r="830" spans="1:67" ht="25.5" hidden="1" x14ac:dyDescent="0.2">
      <c r="A830" s="52" t="s">
        <v>2118</v>
      </c>
      <c r="B830" s="52" t="s">
        <v>2119</v>
      </c>
      <c r="C830" s="53" t="s">
        <v>2120</v>
      </c>
      <c r="D830" s="55">
        <v>220</v>
      </c>
      <c r="E830" s="55">
        <v>13</v>
      </c>
      <c r="F830" s="57">
        <v>3.5</v>
      </c>
      <c r="G830" s="55">
        <v>4</v>
      </c>
      <c r="H830" s="55"/>
      <c r="I830" s="57"/>
      <c r="J830" s="90">
        <f t="shared" si="138"/>
        <v>0</v>
      </c>
      <c r="K830" s="77"/>
      <c r="L830" s="58">
        <v>18917</v>
      </c>
      <c r="N830" s="95"/>
      <c r="O830" s="95"/>
      <c r="P830" s="95"/>
      <c r="Q830" s="112">
        <f t="shared" si="141"/>
        <v>11178.227272727272</v>
      </c>
      <c r="R830" s="112">
        <f t="shared" si="139"/>
        <v>3009.5227272727279</v>
      </c>
      <c r="S830" s="112">
        <f t="shared" si="140"/>
        <v>3439.4545454545455</v>
      </c>
      <c r="T830" s="95"/>
      <c r="U830" s="95"/>
      <c r="V830" s="95"/>
      <c r="W830" s="95"/>
      <c r="X830" s="95"/>
      <c r="Y830" s="95"/>
      <c r="Z830" s="95"/>
      <c r="AA830" s="95"/>
      <c r="AB830" s="95"/>
      <c r="AC830" s="95"/>
      <c r="AD830" s="95"/>
      <c r="AE830" s="95"/>
      <c r="AF830" s="95"/>
      <c r="AG830" s="95"/>
      <c r="AH830" s="95"/>
      <c r="AI830" s="95"/>
      <c r="AJ830" s="95"/>
      <c r="AK830" s="95"/>
      <c r="AL830" s="95"/>
      <c r="AM830" s="95"/>
      <c r="AN830" s="95"/>
      <c r="AO830" s="95"/>
      <c r="AP830" s="95"/>
      <c r="AQ830" s="95"/>
      <c r="AR830" s="95"/>
      <c r="AS830" s="95"/>
      <c r="AT830" s="95"/>
      <c r="AU830" s="95"/>
      <c r="AV830" s="95"/>
      <c r="AW830" s="95"/>
      <c r="AX830" s="95"/>
      <c r="AY830" s="95"/>
      <c r="AZ830" s="95"/>
      <c r="BA830" s="95"/>
      <c r="BB830" s="95"/>
      <c r="BC830" s="95"/>
      <c r="BD830" s="95"/>
      <c r="BE830" s="95"/>
      <c r="BF830" s="95"/>
      <c r="BG830" s="95"/>
      <c r="BH830" s="95"/>
      <c r="BI830" s="95"/>
      <c r="BJ830" s="95"/>
      <c r="BK830" s="95"/>
      <c r="BL830" s="95"/>
      <c r="BM830" s="95"/>
      <c r="BN830" s="95"/>
      <c r="BO830" s="95"/>
    </row>
    <row r="831" spans="1:67" ht="25.5" hidden="1" x14ac:dyDescent="0.2">
      <c r="A831" s="52" t="s">
        <v>2121</v>
      </c>
      <c r="B831" s="52" t="s">
        <v>2122</v>
      </c>
      <c r="C831" s="53" t="s">
        <v>2123</v>
      </c>
      <c r="D831" s="55">
        <v>200</v>
      </c>
      <c r="E831" s="55">
        <v>10</v>
      </c>
      <c r="F831" s="56">
        <v>3.5</v>
      </c>
      <c r="G831" s="55">
        <v>4</v>
      </c>
      <c r="H831" s="55"/>
      <c r="I831" s="56"/>
      <c r="J831" s="90">
        <f t="shared" si="138"/>
        <v>0</v>
      </c>
      <c r="K831" s="77"/>
      <c r="L831" s="58">
        <v>7452</v>
      </c>
      <c r="N831" s="95"/>
      <c r="O831" s="95"/>
      <c r="P831" s="95"/>
      <c r="Q831" s="112">
        <f t="shared" si="141"/>
        <v>3726</v>
      </c>
      <c r="R831" s="112">
        <f t="shared" si="139"/>
        <v>1304.1000000000001</v>
      </c>
      <c r="S831" s="112">
        <f t="shared" si="140"/>
        <v>1490.4</v>
      </c>
      <c r="T831" s="95"/>
      <c r="U831" s="95"/>
      <c r="V831" s="95"/>
      <c r="W831" s="95"/>
      <c r="X831" s="95"/>
      <c r="Y831" s="95"/>
      <c r="Z831" s="95"/>
      <c r="AA831" s="95"/>
      <c r="AB831" s="95"/>
      <c r="AC831" s="95"/>
      <c r="AD831" s="95"/>
      <c r="AE831" s="95"/>
      <c r="AF831" s="95"/>
      <c r="AG831" s="95"/>
      <c r="AH831" s="95"/>
      <c r="AI831" s="95"/>
      <c r="AJ831" s="95"/>
      <c r="AK831" s="95"/>
      <c r="AL831" s="95"/>
      <c r="AM831" s="95"/>
      <c r="AN831" s="95"/>
      <c r="AO831" s="95"/>
      <c r="AP831" s="95"/>
      <c r="AQ831" s="95"/>
      <c r="AR831" s="95"/>
      <c r="AS831" s="95"/>
      <c r="AT831" s="95"/>
      <c r="AU831" s="95"/>
      <c r="AV831" s="95"/>
      <c r="AW831" s="95"/>
      <c r="AX831" s="95"/>
      <c r="AY831" s="95"/>
      <c r="AZ831" s="95"/>
      <c r="BA831" s="95"/>
      <c r="BB831" s="95"/>
      <c r="BC831" s="95"/>
      <c r="BD831" s="95"/>
      <c r="BE831" s="95"/>
      <c r="BF831" s="95"/>
      <c r="BG831" s="95"/>
      <c r="BH831" s="95"/>
      <c r="BI831" s="95"/>
      <c r="BJ831" s="95"/>
      <c r="BK831" s="95"/>
      <c r="BL831" s="95"/>
      <c r="BM831" s="95"/>
      <c r="BN831" s="95"/>
      <c r="BO831" s="95"/>
    </row>
    <row r="832" spans="1:67" ht="25.5" hidden="1" x14ac:dyDescent="0.2">
      <c r="A832" s="52" t="s">
        <v>2124</v>
      </c>
      <c r="B832" s="52" t="s">
        <v>2125</v>
      </c>
      <c r="C832" s="53" t="s">
        <v>2126</v>
      </c>
      <c r="D832" s="55">
        <v>150</v>
      </c>
      <c r="E832" s="55">
        <v>30</v>
      </c>
      <c r="F832" s="56">
        <v>6.5</v>
      </c>
      <c r="G832" s="55">
        <v>4</v>
      </c>
      <c r="H832" s="55"/>
      <c r="I832" s="56"/>
      <c r="J832" s="90">
        <f t="shared" si="138"/>
        <v>0</v>
      </c>
      <c r="K832" s="77"/>
      <c r="L832" s="78">
        <v>500</v>
      </c>
      <c r="N832" s="95"/>
      <c r="O832" s="95"/>
      <c r="P832" s="95"/>
      <c r="Q832" s="112">
        <f t="shared" si="141"/>
        <v>1000</v>
      </c>
      <c r="R832" s="112">
        <f t="shared" si="139"/>
        <v>216.66666666666666</v>
      </c>
      <c r="S832" s="112">
        <f t="shared" si="140"/>
        <v>133.33333333333334</v>
      </c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5"/>
      <c r="AH832" s="95"/>
      <c r="AI832" s="95"/>
      <c r="AJ832" s="95"/>
      <c r="AK832" s="95"/>
      <c r="AL832" s="95"/>
      <c r="AM832" s="95"/>
      <c r="AN832" s="95"/>
      <c r="AO832" s="95"/>
      <c r="AP832" s="95"/>
      <c r="AQ832" s="95"/>
      <c r="AR832" s="95"/>
      <c r="AS832" s="95"/>
      <c r="AT832" s="95"/>
      <c r="AU832" s="95"/>
      <c r="AV832" s="95"/>
      <c r="AW832" s="95"/>
      <c r="AX832" s="95"/>
      <c r="AY832" s="95"/>
      <c r="AZ832" s="95"/>
      <c r="BA832" s="95"/>
      <c r="BB832" s="95"/>
      <c r="BC832" s="95"/>
      <c r="BD832" s="95"/>
      <c r="BE832" s="95"/>
      <c r="BF832" s="95"/>
      <c r="BG832" s="95"/>
      <c r="BH832" s="95"/>
      <c r="BI832" s="95"/>
      <c r="BJ832" s="95"/>
      <c r="BK832" s="95"/>
      <c r="BL832" s="95"/>
      <c r="BM832" s="95"/>
      <c r="BN832" s="95"/>
      <c r="BO832" s="95"/>
    </row>
    <row r="833" spans="1:67" ht="25.5" hidden="1" x14ac:dyDescent="0.2">
      <c r="A833" s="52" t="s">
        <v>2127</v>
      </c>
      <c r="B833" s="52" t="s">
        <v>2128</v>
      </c>
      <c r="C833" s="53" t="s">
        <v>2129</v>
      </c>
      <c r="D833" s="55">
        <v>200</v>
      </c>
      <c r="E833" s="55">
        <v>10</v>
      </c>
      <c r="F833" s="56">
        <v>2.5</v>
      </c>
      <c r="G833" s="55">
        <v>4</v>
      </c>
      <c r="H833" s="55"/>
      <c r="I833" s="56"/>
      <c r="J833" s="90">
        <f t="shared" si="138"/>
        <v>0</v>
      </c>
      <c r="K833" s="77"/>
      <c r="L833" s="58">
        <v>27000</v>
      </c>
      <c r="N833" s="95"/>
      <c r="O833" s="95"/>
      <c r="P833" s="95"/>
      <c r="Q833" s="112">
        <f t="shared" si="141"/>
        <v>13500</v>
      </c>
      <c r="R833" s="112">
        <f t="shared" si="139"/>
        <v>3375</v>
      </c>
      <c r="S833" s="112">
        <f t="shared" si="140"/>
        <v>5400</v>
      </c>
      <c r="T833" s="95"/>
      <c r="U833" s="95"/>
      <c r="V833" s="95"/>
      <c r="W833" s="95"/>
      <c r="X833" s="95"/>
      <c r="Y833" s="95"/>
      <c r="Z833" s="95"/>
      <c r="AA833" s="95"/>
      <c r="AB833" s="95"/>
      <c r="AC833" s="95"/>
      <c r="AD833" s="95"/>
      <c r="AE833" s="95"/>
      <c r="AF833" s="95"/>
      <c r="AG833" s="95"/>
      <c r="AH833" s="95"/>
      <c r="AI833" s="95"/>
      <c r="AJ833" s="95"/>
      <c r="AK833" s="95"/>
      <c r="AL833" s="95"/>
      <c r="AM833" s="95"/>
      <c r="AN833" s="95"/>
      <c r="AO833" s="95"/>
      <c r="AP833" s="95"/>
      <c r="AQ833" s="95"/>
      <c r="AR833" s="95"/>
      <c r="AS833" s="95"/>
      <c r="AT833" s="95"/>
      <c r="AU833" s="95"/>
      <c r="AV833" s="95"/>
      <c r="AW833" s="95"/>
      <c r="AX833" s="95"/>
      <c r="AY833" s="95"/>
      <c r="AZ833" s="95"/>
      <c r="BA833" s="95"/>
      <c r="BB833" s="95"/>
      <c r="BC833" s="95"/>
      <c r="BD833" s="95"/>
      <c r="BE833" s="95"/>
      <c r="BF833" s="95"/>
      <c r="BG833" s="95"/>
      <c r="BH833" s="95"/>
      <c r="BI833" s="95"/>
      <c r="BJ833" s="95"/>
      <c r="BK833" s="95"/>
      <c r="BL833" s="95"/>
      <c r="BM833" s="95"/>
      <c r="BN833" s="95"/>
      <c r="BO833" s="95"/>
    </row>
    <row r="834" spans="1:67" ht="25.5" hidden="1" x14ac:dyDescent="0.2">
      <c r="A834" s="52" t="s">
        <v>2130</v>
      </c>
      <c r="B834" s="52" t="s">
        <v>2131</v>
      </c>
      <c r="C834" s="53" t="s">
        <v>2132</v>
      </c>
      <c r="D834" s="55">
        <v>200</v>
      </c>
      <c r="E834" s="55">
        <v>10</v>
      </c>
      <c r="F834" s="56">
        <v>6.5</v>
      </c>
      <c r="G834" s="55">
        <v>4</v>
      </c>
      <c r="H834" s="55"/>
      <c r="I834" s="56"/>
      <c r="J834" s="90">
        <f t="shared" si="138"/>
        <v>0</v>
      </c>
      <c r="K834" s="77"/>
      <c r="L834" s="58">
        <v>1500</v>
      </c>
      <c r="N834" s="95"/>
      <c r="O834" s="95"/>
      <c r="P834" s="95"/>
      <c r="Q834" s="112">
        <f t="shared" si="141"/>
        <v>750</v>
      </c>
      <c r="R834" s="112">
        <f t="shared" si="139"/>
        <v>487.5</v>
      </c>
      <c r="S834" s="112">
        <f t="shared" si="140"/>
        <v>300</v>
      </c>
      <c r="T834" s="95"/>
      <c r="U834" s="95"/>
      <c r="V834" s="95"/>
      <c r="W834" s="95"/>
      <c r="X834" s="95"/>
      <c r="Y834" s="95"/>
      <c r="Z834" s="95"/>
      <c r="AA834" s="95"/>
      <c r="AB834" s="95"/>
      <c r="AC834" s="95"/>
      <c r="AD834" s="95"/>
      <c r="AE834" s="95"/>
      <c r="AF834" s="95"/>
      <c r="AG834" s="95"/>
      <c r="AH834" s="95"/>
      <c r="AI834" s="95"/>
      <c r="AJ834" s="95"/>
      <c r="AK834" s="95"/>
      <c r="AL834" s="95"/>
      <c r="AM834" s="95"/>
      <c r="AN834" s="95"/>
      <c r="AO834" s="95"/>
      <c r="AP834" s="95"/>
      <c r="AQ834" s="95"/>
      <c r="AR834" s="95"/>
      <c r="AS834" s="95"/>
      <c r="AT834" s="95"/>
      <c r="AU834" s="95"/>
      <c r="AV834" s="95"/>
      <c r="AW834" s="95"/>
      <c r="AX834" s="95"/>
      <c r="AY834" s="95"/>
      <c r="AZ834" s="95"/>
      <c r="BA834" s="95"/>
      <c r="BB834" s="95"/>
      <c r="BC834" s="95"/>
      <c r="BD834" s="95"/>
      <c r="BE834" s="95"/>
      <c r="BF834" s="95"/>
      <c r="BG834" s="95"/>
      <c r="BH834" s="95"/>
      <c r="BI834" s="95"/>
      <c r="BJ834" s="95"/>
      <c r="BK834" s="95"/>
      <c r="BL834" s="95"/>
      <c r="BM834" s="95"/>
      <c r="BN834" s="95"/>
      <c r="BO834" s="95"/>
    </row>
    <row r="835" spans="1:67" ht="25.5" hidden="1" x14ac:dyDescent="0.2">
      <c r="A835" s="52" t="s">
        <v>2133</v>
      </c>
      <c r="B835" s="52" t="s">
        <v>2134</v>
      </c>
      <c r="C835" s="53" t="s">
        <v>2135</v>
      </c>
      <c r="D835" s="55">
        <v>200</v>
      </c>
      <c r="E835" s="55">
        <v>10</v>
      </c>
      <c r="F835" s="56">
        <v>2.5</v>
      </c>
      <c r="G835" s="55">
        <v>4</v>
      </c>
      <c r="H835" s="55"/>
      <c r="I835" s="56"/>
      <c r="J835" s="90">
        <f t="shared" si="138"/>
        <v>0</v>
      </c>
      <c r="K835" s="77"/>
      <c r="L835" s="58">
        <v>303030</v>
      </c>
      <c r="N835" s="95"/>
      <c r="O835" s="95"/>
      <c r="P835" s="95"/>
      <c r="Q835" s="112">
        <f t="shared" si="141"/>
        <v>136363.5</v>
      </c>
      <c r="R835" s="112">
        <f t="shared" si="139"/>
        <v>37878.75</v>
      </c>
      <c r="S835" s="112">
        <f t="shared" si="140"/>
        <v>60606</v>
      </c>
      <c r="T835" s="95"/>
      <c r="U835" s="95"/>
      <c r="V835" s="95"/>
      <c r="W835" s="95"/>
      <c r="X835" s="95"/>
      <c r="Y835" s="95"/>
      <c r="Z835" s="95"/>
      <c r="AA835" s="95"/>
      <c r="AB835" s="95"/>
      <c r="AC835" s="95"/>
      <c r="AD835" s="95"/>
      <c r="AE835" s="95"/>
      <c r="AF835" s="95"/>
      <c r="AG835" s="95"/>
      <c r="AH835" s="95"/>
      <c r="AI835" s="95"/>
      <c r="AJ835" s="95"/>
      <c r="AK835" s="95"/>
      <c r="AL835" s="95"/>
      <c r="AM835" s="95"/>
      <c r="AN835" s="95"/>
      <c r="AO835" s="95"/>
      <c r="AP835" s="95"/>
      <c r="AQ835" s="95"/>
      <c r="AR835" s="95"/>
      <c r="AS835" s="95"/>
      <c r="AT835" s="95"/>
      <c r="AU835" s="95"/>
      <c r="AV835" s="95"/>
      <c r="AW835" s="95"/>
      <c r="AX835" s="95"/>
      <c r="AY835" s="95"/>
      <c r="AZ835" s="95"/>
      <c r="BA835" s="95"/>
      <c r="BB835" s="95"/>
      <c r="BC835" s="95"/>
      <c r="BD835" s="95"/>
      <c r="BE835" s="95"/>
      <c r="BF835" s="95"/>
      <c r="BG835" s="95"/>
      <c r="BH835" s="95"/>
      <c r="BI835" s="95"/>
      <c r="BJ835" s="95"/>
      <c r="BK835" s="95"/>
      <c r="BL835" s="95"/>
      <c r="BM835" s="95"/>
      <c r="BN835" s="95"/>
      <c r="BO835" s="95"/>
    </row>
    <row r="836" spans="1:67" ht="25.5" hidden="1" x14ac:dyDescent="0.2">
      <c r="A836" s="52" t="s">
        <v>2136</v>
      </c>
      <c r="B836" s="52" t="s">
        <v>2137</v>
      </c>
      <c r="C836" s="53" t="s">
        <v>2138</v>
      </c>
      <c r="D836" s="55">
        <v>200</v>
      </c>
      <c r="E836" s="55">
        <v>10</v>
      </c>
      <c r="F836" s="56">
        <v>6.5</v>
      </c>
      <c r="G836" s="55">
        <v>4</v>
      </c>
      <c r="H836" s="55"/>
      <c r="I836" s="56"/>
      <c r="J836" s="90">
        <f t="shared" si="138"/>
        <v>0</v>
      </c>
      <c r="K836" s="77"/>
      <c r="L836" s="78">
        <v>500</v>
      </c>
      <c r="N836" s="95"/>
      <c r="O836" s="95"/>
      <c r="P836" s="95"/>
      <c r="Q836" s="112">
        <f t="shared" si="141"/>
        <v>250</v>
      </c>
      <c r="R836" s="112">
        <f t="shared" si="139"/>
        <v>162.5</v>
      </c>
      <c r="S836" s="112">
        <f t="shared" si="140"/>
        <v>100</v>
      </c>
      <c r="T836" s="95"/>
      <c r="U836" s="95"/>
      <c r="V836" s="95"/>
      <c r="W836" s="95"/>
      <c r="X836" s="95"/>
      <c r="Y836" s="95"/>
      <c r="Z836" s="95"/>
      <c r="AA836" s="95"/>
      <c r="AB836" s="95"/>
      <c r="AC836" s="95"/>
      <c r="AD836" s="95"/>
      <c r="AE836" s="95"/>
      <c r="AF836" s="95"/>
      <c r="AG836" s="95"/>
      <c r="AH836" s="95"/>
      <c r="AI836" s="95"/>
      <c r="AJ836" s="95"/>
      <c r="AK836" s="95"/>
      <c r="AL836" s="95"/>
      <c r="AM836" s="95"/>
      <c r="AN836" s="95"/>
      <c r="AO836" s="95"/>
      <c r="AP836" s="95"/>
      <c r="AQ836" s="95"/>
      <c r="AR836" s="95"/>
      <c r="AS836" s="95"/>
      <c r="AT836" s="95"/>
      <c r="AU836" s="95"/>
      <c r="AV836" s="95"/>
      <c r="AW836" s="95"/>
      <c r="AX836" s="95"/>
      <c r="AY836" s="95"/>
      <c r="AZ836" s="95"/>
      <c r="BA836" s="95"/>
      <c r="BB836" s="95"/>
      <c r="BC836" s="95"/>
      <c r="BD836" s="95"/>
      <c r="BE836" s="95"/>
      <c r="BF836" s="95"/>
      <c r="BG836" s="95"/>
      <c r="BH836" s="95"/>
      <c r="BI836" s="95"/>
      <c r="BJ836" s="95"/>
      <c r="BK836" s="95"/>
      <c r="BL836" s="95"/>
      <c r="BM836" s="95"/>
      <c r="BN836" s="95"/>
      <c r="BO836" s="95"/>
    </row>
    <row r="837" spans="1:67" ht="25.5" hidden="1" x14ac:dyDescent="0.2">
      <c r="A837" s="52" t="s">
        <v>2139</v>
      </c>
      <c r="B837" s="52" t="s">
        <v>2140</v>
      </c>
      <c r="C837" s="53" t="s">
        <v>2141</v>
      </c>
      <c r="D837" s="55">
        <v>200</v>
      </c>
      <c r="E837" s="55">
        <v>10</v>
      </c>
      <c r="F837" s="56">
        <v>6.5</v>
      </c>
      <c r="G837" s="55">
        <v>4</v>
      </c>
      <c r="H837" s="55"/>
      <c r="I837" s="56"/>
      <c r="J837" s="90">
        <f t="shared" si="138"/>
        <v>0</v>
      </c>
      <c r="K837" s="77"/>
      <c r="L837" s="58">
        <v>1200</v>
      </c>
      <c r="N837" s="95"/>
      <c r="O837" s="95"/>
      <c r="P837" s="95"/>
      <c r="Q837" s="112">
        <f t="shared" si="141"/>
        <v>600</v>
      </c>
      <c r="R837" s="112">
        <f t="shared" si="139"/>
        <v>390</v>
      </c>
      <c r="S837" s="112">
        <f t="shared" si="140"/>
        <v>240</v>
      </c>
      <c r="T837" s="95"/>
      <c r="U837" s="95"/>
      <c r="V837" s="95"/>
      <c r="W837" s="95"/>
      <c r="X837" s="95"/>
      <c r="Y837" s="95"/>
      <c r="Z837" s="95"/>
      <c r="AA837" s="95"/>
      <c r="AB837" s="95"/>
      <c r="AC837" s="95"/>
      <c r="AD837" s="95"/>
      <c r="AE837" s="95"/>
      <c r="AF837" s="95"/>
      <c r="AG837" s="95"/>
      <c r="AH837" s="95"/>
      <c r="AI837" s="95"/>
      <c r="AJ837" s="95"/>
      <c r="AK837" s="95"/>
      <c r="AL837" s="95"/>
      <c r="AM837" s="95"/>
      <c r="AN837" s="95"/>
      <c r="AO837" s="95"/>
      <c r="AP837" s="95"/>
      <c r="AQ837" s="95"/>
      <c r="AR837" s="95"/>
      <c r="AS837" s="95"/>
      <c r="AT837" s="95"/>
      <c r="AU837" s="95"/>
      <c r="AV837" s="95"/>
      <c r="AW837" s="95"/>
      <c r="AX837" s="95"/>
      <c r="AY837" s="95"/>
      <c r="AZ837" s="95"/>
      <c r="BA837" s="95"/>
      <c r="BB837" s="95"/>
      <c r="BC837" s="95"/>
      <c r="BD837" s="95"/>
      <c r="BE837" s="95"/>
      <c r="BF837" s="95"/>
      <c r="BG837" s="95"/>
      <c r="BH837" s="95"/>
      <c r="BI837" s="95"/>
      <c r="BJ837" s="95"/>
      <c r="BK837" s="95"/>
      <c r="BL837" s="95"/>
      <c r="BM837" s="95"/>
      <c r="BN837" s="95"/>
      <c r="BO837" s="95"/>
    </row>
    <row r="838" spans="1:67" ht="25.5" hidden="1" x14ac:dyDescent="0.2">
      <c r="A838" s="52" t="s">
        <v>2142</v>
      </c>
      <c r="B838" s="52" t="s">
        <v>2143</v>
      </c>
      <c r="C838" s="53" t="s">
        <v>2144</v>
      </c>
      <c r="D838" s="55">
        <v>200</v>
      </c>
      <c r="E838" s="55">
        <v>10</v>
      </c>
      <c r="F838" s="56">
        <v>6.5</v>
      </c>
      <c r="G838" s="55">
        <v>4</v>
      </c>
      <c r="H838" s="55"/>
      <c r="I838" s="56"/>
      <c r="J838" s="90">
        <f t="shared" si="138"/>
        <v>0</v>
      </c>
      <c r="K838" s="77"/>
      <c r="L838" s="58">
        <v>1200</v>
      </c>
      <c r="N838" s="95"/>
      <c r="O838" s="95"/>
      <c r="P838" s="95"/>
      <c r="Q838" s="112">
        <f t="shared" si="141"/>
        <v>600</v>
      </c>
      <c r="R838" s="112">
        <f t="shared" si="139"/>
        <v>390</v>
      </c>
      <c r="S838" s="112">
        <f t="shared" si="140"/>
        <v>240</v>
      </c>
      <c r="T838" s="95"/>
      <c r="U838" s="95"/>
      <c r="V838" s="95"/>
      <c r="W838" s="95"/>
      <c r="X838" s="95"/>
      <c r="Y838" s="95"/>
      <c r="Z838" s="95"/>
      <c r="AA838" s="95"/>
      <c r="AB838" s="95"/>
      <c r="AC838" s="95"/>
      <c r="AD838" s="95"/>
      <c r="AE838" s="95"/>
      <c r="AF838" s="95"/>
      <c r="AG838" s="95"/>
      <c r="AH838" s="95"/>
      <c r="AI838" s="95"/>
      <c r="AJ838" s="95"/>
      <c r="AK838" s="95"/>
      <c r="AL838" s="95"/>
      <c r="AM838" s="95"/>
      <c r="AN838" s="95"/>
      <c r="AO838" s="95"/>
      <c r="AP838" s="95"/>
      <c r="AQ838" s="95"/>
      <c r="AR838" s="95"/>
      <c r="AS838" s="95"/>
      <c r="AT838" s="95"/>
      <c r="AU838" s="95"/>
      <c r="AV838" s="95"/>
      <c r="AW838" s="95"/>
      <c r="AX838" s="95"/>
      <c r="AY838" s="95"/>
      <c r="AZ838" s="95"/>
      <c r="BA838" s="95"/>
      <c r="BB838" s="95"/>
      <c r="BC838" s="95"/>
      <c r="BD838" s="95"/>
      <c r="BE838" s="95"/>
      <c r="BF838" s="95"/>
      <c r="BG838" s="95"/>
      <c r="BH838" s="95"/>
      <c r="BI838" s="95"/>
      <c r="BJ838" s="95"/>
      <c r="BK838" s="95"/>
      <c r="BL838" s="95"/>
      <c r="BM838" s="95"/>
      <c r="BN838" s="95"/>
      <c r="BO838" s="95"/>
    </row>
    <row r="839" spans="1:67" ht="25.5" hidden="1" x14ac:dyDescent="0.2">
      <c r="A839" s="52" t="s">
        <v>2145</v>
      </c>
      <c r="B839" s="52" t="s">
        <v>2146</v>
      </c>
      <c r="C839" s="53" t="s">
        <v>2147</v>
      </c>
      <c r="D839" s="55">
        <v>200</v>
      </c>
      <c r="E839" s="55">
        <v>10</v>
      </c>
      <c r="F839" s="56">
        <v>6.5</v>
      </c>
      <c r="G839" s="55">
        <v>4</v>
      </c>
      <c r="H839" s="55"/>
      <c r="I839" s="56"/>
      <c r="J839" s="90">
        <f t="shared" si="138"/>
        <v>0</v>
      </c>
      <c r="K839" s="77"/>
      <c r="L839" s="58">
        <v>1900</v>
      </c>
      <c r="N839" s="95"/>
      <c r="O839" s="95"/>
      <c r="P839" s="95"/>
      <c r="Q839" s="112">
        <f t="shared" si="141"/>
        <v>950</v>
      </c>
      <c r="R839" s="112">
        <f t="shared" si="139"/>
        <v>617.5</v>
      </c>
      <c r="S839" s="112">
        <f t="shared" si="140"/>
        <v>380</v>
      </c>
      <c r="T839" s="95"/>
      <c r="U839" s="95"/>
      <c r="V839" s="95"/>
      <c r="W839" s="95"/>
      <c r="X839" s="95"/>
      <c r="Y839" s="95"/>
      <c r="Z839" s="95"/>
      <c r="AA839" s="95"/>
      <c r="AB839" s="95"/>
      <c r="AC839" s="95"/>
      <c r="AD839" s="95"/>
      <c r="AE839" s="95"/>
      <c r="AF839" s="95"/>
      <c r="AG839" s="95"/>
      <c r="AH839" s="95"/>
      <c r="AI839" s="95"/>
      <c r="AJ839" s="95"/>
      <c r="AK839" s="95"/>
      <c r="AL839" s="95"/>
      <c r="AM839" s="95"/>
      <c r="AN839" s="95"/>
      <c r="AO839" s="95"/>
      <c r="AP839" s="95"/>
      <c r="AQ839" s="95"/>
      <c r="AR839" s="95"/>
      <c r="AS839" s="95"/>
      <c r="AT839" s="95"/>
      <c r="AU839" s="95"/>
      <c r="AV839" s="95"/>
      <c r="AW839" s="95"/>
      <c r="AX839" s="95"/>
      <c r="AY839" s="95"/>
      <c r="AZ839" s="95"/>
      <c r="BA839" s="95"/>
      <c r="BB839" s="95"/>
      <c r="BC839" s="95"/>
      <c r="BD839" s="95"/>
      <c r="BE839" s="95"/>
      <c r="BF839" s="95"/>
      <c r="BG839" s="95"/>
      <c r="BH839" s="95"/>
      <c r="BI839" s="95"/>
      <c r="BJ839" s="95"/>
      <c r="BK839" s="95"/>
      <c r="BL839" s="95"/>
      <c r="BM839" s="95"/>
      <c r="BN839" s="95"/>
      <c r="BO839" s="95"/>
    </row>
    <row r="840" spans="1:67" ht="25.5" hidden="1" x14ac:dyDescent="0.2">
      <c r="A840" s="52" t="s">
        <v>2148</v>
      </c>
      <c r="B840" s="52" t="s">
        <v>2149</v>
      </c>
      <c r="C840" s="53" t="s">
        <v>2150</v>
      </c>
      <c r="D840" s="55">
        <v>200</v>
      </c>
      <c r="E840" s="55">
        <v>10</v>
      </c>
      <c r="F840" s="56">
        <v>2.2000000000000002</v>
      </c>
      <c r="G840" s="55">
        <v>4</v>
      </c>
      <c r="H840" s="55"/>
      <c r="I840" s="56"/>
      <c r="J840" s="90">
        <f t="shared" si="138"/>
        <v>0</v>
      </c>
      <c r="K840" s="77"/>
      <c r="L840" s="58">
        <v>2200</v>
      </c>
      <c r="N840" s="95"/>
      <c r="O840" s="95"/>
      <c r="P840" s="95"/>
      <c r="Q840" s="112">
        <f t="shared" si="141"/>
        <v>1100</v>
      </c>
      <c r="R840" s="112">
        <f t="shared" si="139"/>
        <v>242.00000000000003</v>
      </c>
      <c r="S840" s="112">
        <f t="shared" si="140"/>
        <v>440</v>
      </c>
      <c r="T840" s="95"/>
      <c r="U840" s="95"/>
      <c r="V840" s="95"/>
      <c r="W840" s="95"/>
      <c r="X840" s="95"/>
      <c r="Y840" s="95"/>
      <c r="Z840" s="95"/>
      <c r="AA840" s="95"/>
      <c r="AB840" s="95"/>
      <c r="AC840" s="95"/>
      <c r="AD840" s="95"/>
      <c r="AE840" s="95"/>
      <c r="AF840" s="95"/>
      <c r="AG840" s="95"/>
      <c r="AH840" s="95"/>
      <c r="AI840" s="95"/>
      <c r="AJ840" s="95"/>
      <c r="AK840" s="95"/>
      <c r="AL840" s="95"/>
      <c r="AM840" s="95"/>
      <c r="AN840" s="95"/>
      <c r="AO840" s="95"/>
      <c r="AP840" s="95"/>
      <c r="AQ840" s="95"/>
      <c r="AR840" s="95"/>
      <c r="AS840" s="95"/>
      <c r="AT840" s="95"/>
      <c r="AU840" s="95"/>
      <c r="AV840" s="95"/>
      <c r="AW840" s="95"/>
      <c r="AX840" s="95"/>
      <c r="AY840" s="95"/>
      <c r="AZ840" s="95"/>
      <c r="BA840" s="95"/>
      <c r="BB840" s="95"/>
      <c r="BC840" s="95"/>
      <c r="BD840" s="95"/>
      <c r="BE840" s="95"/>
      <c r="BF840" s="95"/>
      <c r="BG840" s="95"/>
      <c r="BH840" s="95"/>
      <c r="BI840" s="95"/>
      <c r="BJ840" s="95"/>
      <c r="BK840" s="95"/>
      <c r="BL840" s="95"/>
      <c r="BM840" s="95"/>
      <c r="BN840" s="95"/>
      <c r="BO840" s="95"/>
    </row>
    <row r="841" spans="1:67" ht="25.5" hidden="1" x14ac:dyDescent="0.2">
      <c r="A841" s="52" t="s">
        <v>2151</v>
      </c>
      <c r="B841" s="52" t="s">
        <v>2152</v>
      </c>
      <c r="C841" s="53" t="s">
        <v>2153</v>
      </c>
      <c r="D841" s="55">
        <v>200</v>
      </c>
      <c r="E841" s="55">
        <v>10</v>
      </c>
      <c r="F841" s="56">
        <v>3.5</v>
      </c>
      <c r="G841" s="55">
        <v>4</v>
      </c>
      <c r="H841" s="55"/>
      <c r="I841" s="56"/>
      <c r="J841" s="90">
        <f t="shared" si="138"/>
        <v>0</v>
      </c>
      <c r="K841" s="77"/>
      <c r="L841" s="58">
        <v>3000</v>
      </c>
      <c r="N841" s="95"/>
      <c r="O841" s="95"/>
      <c r="P841" s="95"/>
      <c r="Q841" s="112">
        <f t="shared" si="141"/>
        <v>1500</v>
      </c>
      <c r="R841" s="112">
        <f t="shared" si="139"/>
        <v>525.00000000000011</v>
      </c>
      <c r="S841" s="112">
        <f t="shared" si="140"/>
        <v>600</v>
      </c>
      <c r="T841" s="95"/>
      <c r="U841" s="95"/>
      <c r="V841" s="95"/>
      <c r="W841" s="95"/>
      <c r="X841" s="95"/>
      <c r="Y841" s="95"/>
      <c r="Z841" s="95"/>
      <c r="AA841" s="95"/>
      <c r="AB841" s="95"/>
      <c r="AC841" s="95"/>
      <c r="AD841" s="95"/>
      <c r="AE841" s="95"/>
      <c r="AF841" s="95"/>
      <c r="AG841" s="95"/>
      <c r="AH841" s="95"/>
      <c r="AI841" s="95"/>
      <c r="AJ841" s="95"/>
      <c r="AK841" s="95"/>
      <c r="AL841" s="95"/>
      <c r="AM841" s="95"/>
      <c r="AN841" s="95"/>
      <c r="AO841" s="95"/>
      <c r="AP841" s="95"/>
      <c r="AQ841" s="95"/>
      <c r="AR841" s="95"/>
      <c r="AS841" s="95"/>
      <c r="AT841" s="95"/>
      <c r="AU841" s="95"/>
      <c r="AV841" s="95"/>
      <c r="AW841" s="95"/>
      <c r="AX841" s="95"/>
      <c r="AY841" s="95"/>
      <c r="AZ841" s="95"/>
      <c r="BA841" s="95"/>
      <c r="BB841" s="95"/>
      <c r="BC841" s="95"/>
      <c r="BD841" s="95"/>
      <c r="BE841" s="95"/>
      <c r="BF841" s="95"/>
      <c r="BG841" s="95"/>
      <c r="BH841" s="95"/>
      <c r="BI841" s="95"/>
      <c r="BJ841" s="95"/>
      <c r="BK841" s="95"/>
      <c r="BL841" s="95"/>
      <c r="BM841" s="95"/>
      <c r="BN841" s="95"/>
      <c r="BO841" s="95"/>
    </row>
    <row r="842" spans="1:67" ht="25.5" hidden="1" x14ac:dyDescent="0.2">
      <c r="A842" s="52" t="s">
        <v>2154</v>
      </c>
      <c r="B842" s="52" t="s">
        <v>2155</v>
      </c>
      <c r="C842" s="53" t="s">
        <v>2156</v>
      </c>
      <c r="D842" s="55">
        <v>200</v>
      </c>
      <c r="E842" s="55">
        <v>10</v>
      </c>
      <c r="F842" s="56">
        <v>3.5</v>
      </c>
      <c r="G842" s="55">
        <v>4</v>
      </c>
      <c r="H842" s="55"/>
      <c r="I842" s="56"/>
      <c r="J842" s="90">
        <f t="shared" si="138"/>
        <v>0</v>
      </c>
      <c r="K842" s="77"/>
      <c r="L842" s="58">
        <v>1000</v>
      </c>
      <c r="N842" s="95"/>
      <c r="O842" s="95"/>
      <c r="P842" s="95"/>
      <c r="Q842" s="112">
        <f t="shared" si="141"/>
        <v>500</v>
      </c>
      <c r="R842" s="112">
        <f t="shared" si="139"/>
        <v>175</v>
      </c>
      <c r="S842" s="112">
        <f t="shared" si="140"/>
        <v>200</v>
      </c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  <c r="AJ842" s="95"/>
      <c r="AK842" s="95"/>
      <c r="AL842" s="95"/>
      <c r="AM842" s="95"/>
      <c r="AN842" s="95"/>
      <c r="AO842" s="95"/>
      <c r="AP842" s="95"/>
      <c r="AQ842" s="95"/>
      <c r="AR842" s="95"/>
      <c r="AS842" s="95"/>
      <c r="AT842" s="95"/>
      <c r="AU842" s="95"/>
      <c r="AV842" s="95"/>
      <c r="AW842" s="95"/>
      <c r="AX842" s="95"/>
      <c r="AY842" s="95"/>
      <c r="AZ842" s="95"/>
      <c r="BA842" s="95"/>
      <c r="BB842" s="95"/>
      <c r="BC842" s="95"/>
      <c r="BD842" s="95"/>
      <c r="BE842" s="95"/>
      <c r="BF842" s="95"/>
      <c r="BG842" s="95"/>
      <c r="BH842" s="95"/>
      <c r="BI842" s="95"/>
      <c r="BJ842" s="95"/>
      <c r="BK842" s="95"/>
      <c r="BL842" s="95"/>
      <c r="BM842" s="95"/>
      <c r="BN842" s="95"/>
      <c r="BO842" s="95"/>
    </row>
    <row r="843" spans="1:67" ht="25.5" hidden="1" x14ac:dyDescent="0.2">
      <c r="A843" s="52" t="s">
        <v>2157</v>
      </c>
      <c r="B843" s="52" t="s">
        <v>2158</v>
      </c>
      <c r="C843" s="53" t="s">
        <v>2159</v>
      </c>
      <c r="D843" s="55">
        <v>200</v>
      </c>
      <c r="E843" s="55">
        <v>10</v>
      </c>
      <c r="F843" s="56">
        <v>2.5</v>
      </c>
      <c r="G843" s="55">
        <v>4</v>
      </c>
      <c r="H843" s="55"/>
      <c r="I843" s="56"/>
      <c r="J843" s="90">
        <f t="shared" si="138"/>
        <v>0</v>
      </c>
      <c r="K843" s="77"/>
      <c r="L843" s="58">
        <v>37261</v>
      </c>
      <c r="N843" s="95"/>
      <c r="O843" s="95"/>
      <c r="P843" s="95"/>
      <c r="Q843" s="112">
        <f t="shared" si="141"/>
        <v>16767.45</v>
      </c>
      <c r="R843" s="112">
        <f t="shared" si="139"/>
        <v>4657.625</v>
      </c>
      <c r="S843" s="112">
        <f t="shared" si="140"/>
        <v>7452.2</v>
      </c>
      <c r="T843" s="95"/>
      <c r="U843" s="95"/>
      <c r="V843" s="95"/>
      <c r="W843" s="95"/>
      <c r="X843" s="95"/>
      <c r="Y843" s="95"/>
      <c r="Z843" s="95"/>
      <c r="AA843" s="95"/>
      <c r="AB843" s="95"/>
      <c r="AC843" s="95"/>
      <c r="AD843" s="95"/>
      <c r="AE843" s="95"/>
      <c r="AF843" s="95"/>
      <c r="AG843" s="95"/>
      <c r="AH843" s="95"/>
      <c r="AI843" s="95"/>
      <c r="AJ843" s="95"/>
      <c r="AK843" s="95"/>
      <c r="AL843" s="95"/>
      <c r="AM843" s="95"/>
      <c r="AN843" s="95"/>
      <c r="AO843" s="95"/>
      <c r="AP843" s="95"/>
      <c r="AQ843" s="95"/>
      <c r="AR843" s="95"/>
      <c r="AS843" s="95"/>
      <c r="AT843" s="95"/>
      <c r="AU843" s="95"/>
      <c r="AV843" s="95"/>
      <c r="AW843" s="95"/>
      <c r="AX843" s="95"/>
      <c r="AY843" s="95"/>
      <c r="AZ843" s="95"/>
      <c r="BA843" s="95"/>
      <c r="BB843" s="95"/>
      <c r="BC843" s="95"/>
      <c r="BD843" s="95"/>
      <c r="BE843" s="95"/>
      <c r="BF843" s="95"/>
      <c r="BG843" s="95"/>
      <c r="BH843" s="95"/>
      <c r="BI843" s="95"/>
      <c r="BJ843" s="95"/>
      <c r="BK843" s="95"/>
      <c r="BL843" s="95"/>
      <c r="BM843" s="95"/>
      <c r="BN843" s="95"/>
      <c r="BO843" s="95"/>
    </row>
    <row r="844" spans="1:67" ht="25.5" hidden="1" x14ac:dyDescent="0.2">
      <c r="A844" s="52" t="s">
        <v>2160</v>
      </c>
      <c r="B844" s="52" t="s">
        <v>2161</v>
      </c>
      <c r="C844" s="53" t="s">
        <v>2162</v>
      </c>
      <c r="D844" s="55">
        <v>200</v>
      </c>
      <c r="E844" s="55">
        <v>10</v>
      </c>
      <c r="F844" s="56">
        <v>3.5</v>
      </c>
      <c r="G844" s="55">
        <v>4</v>
      </c>
      <c r="H844" s="55"/>
      <c r="I844" s="56"/>
      <c r="J844" s="90">
        <f t="shared" ref="J844:J904" si="142">IF(SUMPRODUCT($N$6:$P$6,$N$7:$P$7,$N844:$P844),SUMPRODUCT($N$6:$P$6,$N$7:$P$7,$N844:$P844),0)</f>
        <v>0</v>
      </c>
      <c r="K844" s="77"/>
      <c r="L844" s="58">
        <v>10000</v>
      </c>
      <c r="N844" s="95"/>
      <c r="O844" s="95"/>
      <c r="P844" s="95"/>
      <c r="Q844" s="112">
        <f t="shared" si="141"/>
        <v>5000</v>
      </c>
      <c r="R844" s="112">
        <f t="shared" si="139"/>
        <v>1750.0000000000002</v>
      </c>
      <c r="S844" s="112">
        <f t="shared" si="140"/>
        <v>2000</v>
      </c>
      <c r="T844" s="95"/>
      <c r="U844" s="95"/>
      <c r="V844" s="95"/>
      <c r="W844" s="95"/>
      <c r="X844" s="95"/>
      <c r="Y844" s="95"/>
      <c r="Z844" s="95"/>
      <c r="AA844" s="95"/>
      <c r="AB844" s="95"/>
      <c r="AC844" s="95"/>
      <c r="AD844" s="95"/>
      <c r="AE844" s="95"/>
      <c r="AF844" s="95"/>
      <c r="AG844" s="95"/>
      <c r="AH844" s="95"/>
      <c r="AI844" s="95"/>
      <c r="AJ844" s="95"/>
      <c r="AK844" s="95"/>
      <c r="AL844" s="95"/>
      <c r="AM844" s="95"/>
      <c r="AN844" s="95"/>
      <c r="AO844" s="95"/>
      <c r="AP844" s="95"/>
      <c r="AQ844" s="95"/>
      <c r="AR844" s="95"/>
      <c r="AS844" s="95"/>
      <c r="AT844" s="95"/>
      <c r="AU844" s="95"/>
      <c r="AV844" s="95"/>
      <c r="AW844" s="95"/>
      <c r="AX844" s="95"/>
      <c r="AY844" s="95"/>
      <c r="AZ844" s="95"/>
      <c r="BA844" s="95"/>
      <c r="BB844" s="95"/>
      <c r="BC844" s="95"/>
      <c r="BD844" s="95"/>
      <c r="BE844" s="95"/>
      <c r="BF844" s="95"/>
      <c r="BG844" s="95"/>
      <c r="BH844" s="95"/>
      <c r="BI844" s="95"/>
      <c r="BJ844" s="95"/>
      <c r="BK844" s="95"/>
      <c r="BL844" s="95"/>
      <c r="BM844" s="95"/>
      <c r="BN844" s="95"/>
      <c r="BO844" s="95"/>
    </row>
    <row r="845" spans="1:67" ht="25.5" hidden="1" x14ac:dyDescent="0.2">
      <c r="A845" s="52" t="s">
        <v>2163</v>
      </c>
      <c r="B845" s="52" t="s">
        <v>2164</v>
      </c>
      <c r="C845" s="53" t="s">
        <v>2165</v>
      </c>
      <c r="D845" s="55">
        <v>180</v>
      </c>
      <c r="E845" s="55">
        <v>10</v>
      </c>
      <c r="F845" s="56">
        <v>1.4</v>
      </c>
      <c r="G845" s="55">
        <v>4</v>
      </c>
      <c r="H845" s="55"/>
      <c r="I845" s="56"/>
      <c r="J845" s="90">
        <f t="shared" si="142"/>
        <v>0</v>
      </c>
      <c r="K845" s="77"/>
      <c r="L845" s="58">
        <v>2056833</v>
      </c>
      <c r="N845" s="95"/>
      <c r="O845" s="95"/>
      <c r="P845" s="95"/>
      <c r="Q845" s="112">
        <f t="shared" si="141"/>
        <v>1028416.5</v>
      </c>
      <c r="R845" s="112">
        <f t="shared" ref="R845:R904" si="143">IF($L845&gt;0,$L845*1000*$F845%/$D845,"")</f>
        <v>159975.89999999997</v>
      </c>
      <c r="S845" s="112">
        <f t="shared" ref="S845:S904" si="144">IF($L845&gt;0,$L845*1000*$G845%/$D845,"")</f>
        <v>457074</v>
      </c>
      <c r="T845" s="95"/>
      <c r="U845" s="95"/>
      <c r="V845" s="95"/>
      <c r="W845" s="95"/>
      <c r="X845" s="95"/>
      <c r="Y845" s="95"/>
      <c r="Z845" s="95"/>
      <c r="AA845" s="95"/>
      <c r="AB845" s="95"/>
      <c r="AC845" s="95"/>
      <c r="AD845" s="95"/>
      <c r="AE845" s="95"/>
      <c r="AF845" s="95"/>
      <c r="AG845" s="95"/>
      <c r="AH845" s="95"/>
      <c r="AI845" s="95"/>
      <c r="AJ845" s="95"/>
      <c r="AK845" s="95"/>
      <c r="AL845" s="95"/>
      <c r="AM845" s="95"/>
      <c r="AN845" s="95"/>
      <c r="AO845" s="95"/>
      <c r="AP845" s="95"/>
      <c r="AQ845" s="95"/>
      <c r="AR845" s="95"/>
      <c r="AS845" s="95"/>
      <c r="AT845" s="95"/>
      <c r="AU845" s="95"/>
      <c r="AV845" s="95"/>
      <c r="AW845" s="95"/>
      <c r="AX845" s="95"/>
      <c r="AY845" s="95"/>
      <c r="AZ845" s="95"/>
      <c r="BA845" s="95"/>
      <c r="BB845" s="95"/>
      <c r="BC845" s="95"/>
      <c r="BD845" s="95"/>
      <c r="BE845" s="95"/>
      <c r="BF845" s="95"/>
      <c r="BG845" s="95"/>
      <c r="BH845" s="95"/>
      <c r="BI845" s="95"/>
      <c r="BJ845" s="95"/>
      <c r="BK845" s="95"/>
      <c r="BL845" s="95"/>
      <c r="BM845" s="95"/>
      <c r="BN845" s="95"/>
      <c r="BO845" s="95"/>
    </row>
    <row r="846" spans="1:67" ht="25.5" hidden="1" x14ac:dyDescent="0.2">
      <c r="A846" s="52" t="s">
        <v>2166</v>
      </c>
      <c r="B846" s="52" t="s">
        <v>2167</v>
      </c>
      <c r="C846" s="53" t="s">
        <v>2168</v>
      </c>
      <c r="D846" s="55">
        <v>180</v>
      </c>
      <c r="E846" s="55">
        <v>30</v>
      </c>
      <c r="F846" s="56">
        <v>10.5</v>
      </c>
      <c r="G846" s="55">
        <v>4</v>
      </c>
      <c r="H846" s="55"/>
      <c r="I846" s="56"/>
      <c r="J846" s="90">
        <f t="shared" si="142"/>
        <v>0</v>
      </c>
      <c r="K846" s="77"/>
      <c r="L846" s="58">
        <v>1200</v>
      </c>
      <c r="N846" s="95"/>
      <c r="O846" s="95"/>
      <c r="P846" s="95"/>
      <c r="Q846" s="112">
        <f t="shared" si="141"/>
        <v>2000</v>
      </c>
      <c r="R846" s="112">
        <f t="shared" si="143"/>
        <v>700</v>
      </c>
      <c r="S846" s="112">
        <f t="shared" si="144"/>
        <v>266.66666666666669</v>
      </c>
      <c r="T846" s="95"/>
      <c r="U846" s="95"/>
      <c r="V846" s="95"/>
      <c r="W846" s="95"/>
      <c r="X846" s="95"/>
      <c r="Y846" s="95"/>
      <c r="Z846" s="95"/>
      <c r="AA846" s="95"/>
      <c r="AB846" s="95"/>
      <c r="AC846" s="95"/>
      <c r="AD846" s="95"/>
      <c r="AE846" s="95"/>
      <c r="AF846" s="95"/>
      <c r="AG846" s="95"/>
      <c r="AH846" s="95"/>
      <c r="AI846" s="95"/>
      <c r="AJ846" s="95"/>
      <c r="AK846" s="95"/>
      <c r="AL846" s="95"/>
      <c r="AM846" s="95"/>
      <c r="AN846" s="95"/>
      <c r="AO846" s="95"/>
      <c r="AP846" s="95"/>
      <c r="AQ846" s="95"/>
      <c r="AR846" s="95"/>
      <c r="AS846" s="95"/>
      <c r="AT846" s="95"/>
      <c r="AU846" s="95"/>
      <c r="AV846" s="95"/>
      <c r="AW846" s="95"/>
      <c r="AX846" s="95"/>
      <c r="AY846" s="95"/>
      <c r="AZ846" s="95"/>
      <c r="BA846" s="95"/>
      <c r="BB846" s="95"/>
      <c r="BC846" s="95"/>
      <c r="BD846" s="95"/>
      <c r="BE846" s="95"/>
      <c r="BF846" s="95"/>
      <c r="BG846" s="95"/>
      <c r="BH846" s="95"/>
      <c r="BI846" s="95"/>
      <c r="BJ846" s="95"/>
      <c r="BK846" s="95"/>
      <c r="BL846" s="95"/>
      <c r="BM846" s="95"/>
      <c r="BN846" s="95"/>
      <c r="BO846" s="95"/>
    </row>
    <row r="847" spans="1:67" ht="25.5" hidden="1" x14ac:dyDescent="0.2">
      <c r="A847" s="52" t="s">
        <v>2169</v>
      </c>
      <c r="B847" s="52" t="s">
        <v>2170</v>
      </c>
      <c r="C847" s="53" t="s">
        <v>2171</v>
      </c>
      <c r="D847" s="55">
        <v>200</v>
      </c>
      <c r="E847" s="55">
        <v>10</v>
      </c>
      <c r="F847" s="56">
        <v>3.5</v>
      </c>
      <c r="G847" s="55">
        <v>4</v>
      </c>
      <c r="H847" s="55"/>
      <c r="I847" s="56"/>
      <c r="J847" s="90">
        <f t="shared" si="142"/>
        <v>0</v>
      </c>
      <c r="K847" s="77"/>
      <c r="L847" s="58">
        <v>3979</v>
      </c>
      <c r="N847" s="95"/>
      <c r="O847" s="95"/>
      <c r="P847" s="95"/>
      <c r="Q847" s="112">
        <f t="shared" si="141"/>
        <v>1989.5</v>
      </c>
      <c r="R847" s="112">
        <f t="shared" si="143"/>
        <v>696.32500000000005</v>
      </c>
      <c r="S847" s="112">
        <f t="shared" si="144"/>
        <v>795.8</v>
      </c>
      <c r="T847" s="95"/>
      <c r="U847" s="95"/>
      <c r="V847" s="95"/>
      <c r="W847" s="95"/>
      <c r="X847" s="95"/>
      <c r="Y847" s="95"/>
      <c r="Z847" s="95"/>
      <c r="AA847" s="95"/>
      <c r="AB847" s="95"/>
      <c r="AC847" s="95"/>
      <c r="AD847" s="95"/>
      <c r="AE847" s="95"/>
      <c r="AF847" s="95"/>
      <c r="AG847" s="95"/>
      <c r="AH847" s="95"/>
      <c r="AI847" s="95"/>
      <c r="AJ847" s="95"/>
      <c r="AK847" s="95"/>
      <c r="AL847" s="95"/>
      <c r="AM847" s="95"/>
      <c r="AN847" s="95"/>
      <c r="AO847" s="95"/>
      <c r="AP847" s="95"/>
      <c r="AQ847" s="95"/>
      <c r="AR847" s="95"/>
      <c r="AS847" s="95"/>
      <c r="AT847" s="95"/>
      <c r="AU847" s="95"/>
      <c r="AV847" s="95"/>
      <c r="AW847" s="95"/>
      <c r="AX847" s="95"/>
      <c r="AY847" s="95"/>
      <c r="AZ847" s="95"/>
      <c r="BA847" s="95"/>
      <c r="BB847" s="95"/>
      <c r="BC847" s="95"/>
      <c r="BD847" s="95"/>
      <c r="BE847" s="95"/>
      <c r="BF847" s="95"/>
      <c r="BG847" s="95"/>
      <c r="BH847" s="95"/>
      <c r="BI847" s="95"/>
      <c r="BJ847" s="95"/>
      <c r="BK847" s="95"/>
      <c r="BL847" s="95"/>
      <c r="BM847" s="95"/>
      <c r="BN847" s="95"/>
      <c r="BO847" s="95"/>
    </row>
    <row r="848" spans="1:67" ht="25.5" hidden="1" x14ac:dyDescent="0.2">
      <c r="A848" s="52" t="s">
        <v>2172</v>
      </c>
      <c r="B848" s="52" t="s">
        <v>2173</v>
      </c>
      <c r="C848" s="53" t="s">
        <v>2174</v>
      </c>
      <c r="D848" s="55">
        <v>200</v>
      </c>
      <c r="E848" s="55">
        <v>10</v>
      </c>
      <c r="F848" s="56">
        <v>2.5</v>
      </c>
      <c r="G848" s="55">
        <v>4</v>
      </c>
      <c r="H848" s="55"/>
      <c r="I848" s="56"/>
      <c r="J848" s="90">
        <f t="shared" si="142"/>
        <v>0</v>
      </c>
      <c r="K848" s="77"/>
      <c r="L848" s="58">
        <v>25000</v>
      </c>
      <c r="N848" s="95"/>
      <c r="O848" s="95"/>
      <c r="P848" s="95"/>
      <c r="Q848" s="112">
        <f t="shared" si="141"/>
        <v>12500</v>
      </c>
      <c r="R848" s="112">
        <f t="shared" si="143"/>
        <v>3125</v>
      </c>
      <c r="S848" s="112">
        <f t="shared" si="144"/>
        <v>5000</v>
      </c>
      <c r="T848" s="95"/>
      <c r="U848" s="95"/>
      <c r="V848" s="95"/>
      <c r="W848" s="95"/>
      <c r="X848" s="95"/>
      <c r="Y848" s="95"/>
      <c r="Z848" s="95"/>
      <c r="AA848" s="95"/>
      <c r="AB848" s="95"/>
      <c r="AC848" s="95"/>
      <c r="AD848" s="95"/>
      <c r="AE848" s="95"/>
      <c r="AF848" s="95"/>
      <c r="AG848" s="95"/>
      <c r="AH848" s="95"/>
      <c r="AI848" s="95"/>
      <c r="AJ848" s="95"/>
      <c r="AK848" s="95"/>
      <c r="AL848" s="95"/>
      <c r="AM848" s="95"/>
      <c r="AN848" s="95"/>
      <c r="AO848" s="95"/>
      <c r="AP848" s="95"/>
      <c r="AQ848" s="95"/>
      <c r="AR848" s="95"/>
      <c r="AS848" s="95"/>
      <c r="AT848" s="95"/>
      <c r="AU848" s="95"/>
      <c r="AV848" s="95"/>
      <c r="AW848" s="95"/>
      <c r="AX848" s="95"/>
      <c r="AY848" s="95"/>
      <c r="AZ848" s="95"/>
      <c r="BA848" s="95"/>
      <c r="BB848" s="95"/>
      <c r="BC848" s="95"/>
      <c r="BD848" s="95"/>
      <c r="BE848" s="95"/>
      <c r="BF848" s="95"/>
      <c r="BG848" s="95"/>
      <c r="BH848" s="95"/>
      <c r="BI848" s="95"/>
      <c r="BJ848" s="95"/>
      <c r="BK848" s="95"/>
      <c r="BL848" s="95"/>
      <c r="BM848" s="95"/>
      <c r="BN848" s="95"/>
      <c r="BO848" s="95"/>
    </row>
    <row r="849" spans="1:67" ht="25.5" hidden="1" x14ac:dyDescent="0.2">
      <c r="A849" s="52" t="s">
        <v>2175</v>
      </c>
      <c r="B849" s="52" t="s">
        <v>2176</v>
      </c>
      <c r="C849" s="53" t="s">
        <v>2177</v>
      </c>
      <c r="D849" s="55">
        <v>220</v>
      </c>
      <c r="E849" s="55">
        <v>10</v>
      </c>
      <c r="F849" s="56">
        <v>6.5</v>
      </c>
      <c r="G849" s="55">
        <v>4</v>
      </c>
      <c r="H849" s="55"/>
      <c r="I849" s="56"/>
      <c r="J849" s="90">
        <f t="shared" si="142"/>
        <v>0</v>
      </c>
      <c r="K849" s="77"/>
      <c r="L849" s="58">
        <v>6306</v>
      </c>
      <c r="N849" s="95"/>
      <c r="O849" s="95"/>
      <c r="P849" s="95"/>
      <c r="Q849" s="112">
        <f t="shared" si="141"/>
        <v>2866.3636363636365</v>
      </c>
      <c r="R849" s="112">
        <f t="shared" si="143"/>
        <v>1863.1363636363637</v>
      </c>
      <c r="S849" s="112">
        <f t="shared" si="144"/>
        <v>1146.5454545454545</v>
      </c>
      <c r="T849" s="95"/>
      <c r="U849" s="95"/>
      <c r="V849" s="95"/>
      <c r="W849" s="95"/>
      <c r="X849" s="95"/>
      <c r="Y849" s="95"/>
      <c r="Z849" s="95"/>
      <c r="AA849" s="95"/>
      <c r="AB849" s="95"/>
      <c r="AC849" s="95"/>
      <c r="AD849" s="95"/>
      <c r="AE849" s="95"/>
      <c r="AF849" s="95"/>
      <c r="AG849" s="95"/>
      <c r="AH849" s="95"/>
      <c r="AI849" s="95"/>
      <c r="AJ849" s="95"/>
      <c r="AK849" s="95"/>
      <c r="AL849" s="95"/>
      <c r="AM849" s="95"/>
      <c r="AN849" s="95"/>
      <c r="AO849" s="95"/>
      <c r="AP849" s="95"/>
      <c r="AQ849" s="95"/>
      <c r="AR849" s="95"/>
      <c r="AS849" s="95"/>
      <c r="AT849" s="95"/>
      <c r="AU849" s="95"/>
      <c r="AV849" s="95"/>
      <c r="AW849" s="95"/>
      <c r="AX849" s="95"/>
      <c r="AY849" s="95"/>
      <c r="AZ849" s="95"/>
      <c r="BA849" s="95"/>
      <c r="BB849" s="95"/>
      <c r="BC849" s="95"/>
      <c r="BD849" s="95"/>
      <c r="BE849" s="95"/>
      <c r="BF849" s="95"/>
      <c r="BG849" s="95"/>
      <c r="BH849" s="95"/>
      <c r="BI849" s="95"/>
      <c r="BJ849" s="95"/>
      <c r="BK849" s="95"/>
      <c r="BL849" s="95"/>
      <c r="BM849" s="95"/>
      <c r="BN849" s="95"/>
      <c r="BO849" s="95"/>
    </row>
    <row r="850" spans="1:67" ht="38.25" hidden="1" x14ac:dyDescent="0.2">
      <c r="A850" s="52" t="s">
        <v>2178</v>
      </c>
      <c r="B850" s="52" t="s">
        <v>2179</v>
      </c>
      <c r="C850" s="53" t="s">
        <v>2180</v>
      </c>
      <c r="D850" s="55">
        <v>200</v>
      </c>
      <c r="E850" s="55">
        <v>10</v>
      </c>
      <c r="F850" s="56">
        <v>2.5</v>
      </c>
      <c r="G850" s="55">
        <v>4</v>
      </c>
      <c r="H850" s="55"/>
      <c r="I850" s="56"/>
      <c r="J850" s="90">
        <f t="shared" si="142"/>
        <v>0</v>
      </c>
      <c r="K850" s="77"/>
      <c r="L850" s="58">
        <v>114350</v>
      </c>
      <c r="N850" s="95"/>
      <c r="O850" s="95"/>
      <c r="P850" s="95"/>
      <c r="Q850" s="112">
        <f t="shared" si="141"/>
        <v>51457.5</v>
      </c>
      <c r="R850" s="112">
        <f t="shared" si="143"/>
        <v>14293.75</v>
      </c>
      <c r="S850" s="112">
        <f t="shared" si="144"/>
        <v>22870</v>
      </c>
      <c r="T850" s="95"/>
      <c r="U850" s="95"/>
      <c r="V850" s="95"/>
      <c r="W850" s="95"/>
      <c r="X850" s="95"/>
      <c r="Y850" s="95"/>
      <c r="Z850" s="95"/>
      <c r="AA850" s="95"/>
      <c r="AB850" s="95"/>
      <c r="AC850" s="95"/>
      <c r="AD850" s="95"/>
      <c r="AE850" s="95"/>
      <c r="AF850" s="95"/>
      <c r="AG850" s="95"/>
      <c r="AH850" s="95"/>
      <c r="AI850" s="95"/>
      <c r="AJ850" s="95"/>
      <c r="AK850" s="95"/>
      <c r="AL850" s="95"/>
      <c r="AM850" s="95"/>
      <c r="AN850" s="95"/>
      <c r="AO850" s="95"/>
      <c r="AP850" s="95"/>
      <c r="AQ850" s="95"/>
      <c r="AR850" s="95"/>
      <c r="AS850" s="95"/>
      <c r="AT850" s="95"/>
      <c r="AU850" s="95"/>
      <c r="AV850" s="95"/>
      <c r="AW850" s="95"/>
      <c r="AX850" s="95"/>
      <c r="AY850" s="95"/>
      <c r="AZ850" s="95"/>
      <c r="BA850" s="95"/>
      <c r="BB850" s="95"/>
      <c r="BC850" s="95"/>
      <c r="BD850" s="95"/>
      <c r="BE850" s="95"/>
      <c r="BF850" s="95"/>
      <c r="BG850" s="95"/>
      <c r="BH850" s="95"/>
      <c r="BI850" s="95"/>
      <c r="BJ850" s="95"/>
      <c r="BK850" s="95"/>
      <c r="BL850" s="95"/>
      <c r="BM850" s="95"/>
      <c r="BN850" s="95"/>
      <c r="BO850" s="95"/>
    </row>
    <row r="851" spans="1:67" ht="25.5" hidden="1" x14ac:dyDescent="0.2">
      <c r="A851" s="52" t="s">
        <v>2181</v>
      </c>
      <c r="B851" s="52" t="s">
        <v>2182</v>
      </c>
      <c r="C851" s="53" t="s">
        <v>2183</v>
      </c>
      <c r="D851" s="55">
        <v>200</v>
      </c>
      <c r="E851" s="55">
        <v>10</v>
      </c>
      <c r="F851" s="56">
        <v>2.5</v>
      </c>
      <c r="G851" s="55">
        <v>4</v>
      </c>
      <c r="H851" s="55"/>
      <c r="I851" s="56"/>
      <c r="J851" s="90">
        <f t="shared" si="142"/>
        <v>0</v>
      </c>
      <c r="K851" s="77"/>
      <c r="L851" s="58">
        <v>62599</v>
      </c>
      <c r="N851" s="95"/>
      <c r="O851" s="95"/>
      <c r="P851" s="95"/>
      <c r="Q851" s="112">
        <f t="shared" si="141"/>
        <v>28169.55</v>
      </c>
      <c r="R851" s="112">
        <f t="shared" si="143"/>
        <v>7824.875</v>
      </c>
      <c r="S851" s="112">
        <f t="shared" si="144"/>
        <v>12519.8</v>
      </c>
      <c r="T851" s="95"/>
      <c r="U851" s="95"/>
      <c r="V851" s="95"/>
      <c r="W851" s="95"/>
      <c r="X851" s="95"/>
      <c r="Y851" s="95"/>
      <c r="Z851" s="95"/>
      <c r="AA851" s="95"/>
      <c r="AB851" s="95"/>
      <c r="AC851" s="95"/>
      <c r="AD851" s="95"/>
      <c r="AE851" s="95"/>
      <c r="AF851" s="95"/>
      <c r="AG851" s="95"/>
      <c r="AH851" s="95"/>
      <c r="AI851" s="95"/>
      <c r="AJ851" s="95"/>
      <c r="AK851" s="95"/>
      <c r="AL851" s="95"/>
      <c r="AM851" s="95"/>
      <c r="AN851" s="95"/>
      <c r="AO851" s="95"/>
      <c r="AP851" s="95"/>
      <c r="AQ851" s="95"/>
      <c r="AR851" s="95"/>
      <c r="AS851" s="95"/>
      <c r="AT851" s="95"/>
      <c r="AU851" s="95"/>
      <c r="AV851" s="95"/>
      <c r="AW851" s="95"/>
      <c r="AX851" s="95"/>
      <c r="AY851" s="95"/>
      <c r="AZ851" s="95"/>
      <c r="BA851" s="95"/>
      <c r="BB851" s="95"/>
      <c r="BC851" s="95"/>
      <c r="BD851" s="95"/>
      <c r="BE851" s="95"/>
      <c r="BF851" s="95"/>
      <c r="BG851" s="95"/>
      <c r="BH851" s="95"/>
      <c r="BI851" s="95"/>
      <c r="BJ851" s="95"/>
      <c r="BK851" s="95"/>
      <c r="BL851" s="95"/>
      <c r="BM851" s="95"/>
      <c r="BN851" s="95"/>
      <c r="BO851" s="95"/>
    </row>
    <row r="852" spans="1:67" ht="25.5" hidden="1" x14ac:dyDescent="0.2">
      <c r="A852" s="52" t="s">
        <v>2184</v>
      </c>
      <c r="B852" s="52" t="s">
        <v>2185</v>
      </c>
      <c r="C852" s="53" t="s">
        <v>2186</v>
      </c>
      <c r="D852" s="55">
        <v>200</v>
      </c>
      <c r="E852" s="55">
        <v>10</v>
      </c>
      <c r="F852" s="56">
        <v>3.5</v>
      </c>
      <c r="G852" s="55">
        <v>4</v>
      </c>
      <c r="H852" s="55"/>
      <c r="I852" s="56"/>
      <c r="J852" s="90">
        <f t="shared" si="142"/>
        <v>0</v>
      </c>
      <c r="K852" s="77"/>
      <c r="L852" s="58">
        <v>8369</v>
      </c>
      <c r="N852" s="95"/>
      <c r="O852" s="95"/>
      <c r="P852" s="95"/>
      <c r="Q852" s="112">
        <f t="shared" si="141"/>
        <v>4184.5</v>
      </c>
      <c r="R852" s="112">
        <f t="shared" si="143"/>
        <v>1464.575</v>
      </c>
      <c r="S852" s="112">
        <f t="shared" si="144"/>
        <v>1673.8</v>
      </c>
      <c r="T852" s="95"/>
      <c r="U852" s="95"/>
      <c r="V852" s="95"/>
      <c r="W852" s="95"/>
      <c r="X852" s="95"/>
      <c r="Y852" s="95"/>
      <c r="Z852" s="95"/>
      <c r="AA852" s="95"/>
      <c r="AB852" s="95"/>
      <c r="AC852" s="95"/>
      <c r="AD852" s="95"/>
      <c r="AE852" s="95"/>
      <c r="AF852" s="95"/>
      <c r="AG852" s="95"/>
      <c r="AH852" s="95"/>
      <c r="AI852" s="95"/>
      <c r="AJ852" s="95"/>
      <c r="AK852" s="95"/>
      <c r="AL852" s="95"/>
      <c r="AM852" s="95"/>
      <c r="AN852" s="95"/>
      <c r="AO852" s="95"/>
      <c r="AP852" s="95"/>
      <c r="AQ852" s="95"/>
      <c r="AR852" s="95"/>
      <c r="AS852" s="95"/>
      <c r="AT852" s="95"/>
      <c r="AU852" s="95"/>
      <c r="AV852" s="95"/>
      <c r="AW852" s="95"/>
      <c r="AX852" s="95"/>
      <c r="AY852" s="95"/>
      <c r="AZ852" s="95"/>
      <c r="BA852" s="95"/>
      <c r="BB852" s="95"/>
      <c r="BC852" s="95"/>
      <c r="BD852" s="95"/>
      <c r="BE852" s="95"/>
      <c r="BF852" s="95"/>
      <c r="BG852" s="95"/>
      <c r="BH852" s="95"/>
      <c r="BI852" s="95"/>
      <c r="BJ852" s="95"/>
      <c r="BK852" s="95"/>
      <c r="BL852" s="95"/>
      <c r="BM852" s="95"/>
      <c r="BN852" s="95"/>
      <c r="BO852" s="95"/>
    </row>
    <row r="853" spans="1:67" ht="25.5" hidden="1" x14ac:dyDescent="0.2">
      <c r="A853" s="52" t="s">
        <v>2187</v>
      </c>
      <c r="B853" s="52" t="s">
        <v>2188</v>
      </c>
      <c r="C853" s="53" t="s">
        <v>2189</v>
      </c>
      <c r="D853" s="55">
        <v>200</v>
      </c>
      <c r="E853" s="55">
        <v>10</v>
      </c>
      <c r="F853" s="56">
        <v>3.5</v>
      </c>
      <c r="G853" s="55">
        <v>4</v>
      </c>
      <c r="H853" s="55"/>
      <c r="I853" s="56"/>
      <c r="J853" s="90">
        <f t="shared" si="142"/>
        <v>0</v>
      </c>
      <c r="K853" s="77"/>
      <c r="L853" s="58">
        <v>25000</v>
      </c>
      <c r="N853" s="95"/>
      <c r="O853" s="95"/>
      <c r="P853" s="95"/>
      <c r="Q853" s="112">
        <f t="shared" si="141"/>
        <v>12500</v>
      </c>
      <c r="R853" s="112">
        <f t="shared" si="143"/>
        <v>4375.0000000000009</v>
      </c>
      <c r="S853" s="112">
        <f t="shared" si="144"/>
        <v>5000</v>
      </c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5"/>
      <c r="AF853" s="95"/>
      <c r="AG853" s="95"/>
      <c r="AH853" s="95"/>
      <c r="AI853" s="95"/>
      <c r="AJ853" s="95"/>
      <c r="AK853" s="95"/>
      <c r="AL853" s="95"/>
      <c r="AM853" s="95"/>
      <c r="AN853" s="95"/>
      <c r="AO853" s="95"/>
      <c r="AP853" s="95"/>
      <c r="AQ853" s="95"/>
      <c r="AR853" s="95"/>
      <c r="AS853" s="95"/>
      <c r="AT853" s="95"/>
      <c r="AU853" s="95"/>
      <c r="AV853" s="95"/>
      <c r="AW853" s="95"/>
      <c r="AX853" s="95"/>
      <c r="AY853" s="95"/>
      <c r="AZ853" s="95"/>
      <c r="BA853" s="95"/>
      <c r="BB853" s="95"/>
      <c r="BC853" s="95"/>
      <c r="BD853" s="95"/>
      <c r="BE853" s="95"/>
      <c r="BF853" s="95"/>
      <c r="BG853" s="95"/>
      <c r="BH853" s="95"/>
      <c r="BI853" s="95"/>
      <c r="BJ853" s="95"/>
      <c r="BK853" s="95"/>
      <c r="BL853" s="95"/>
      <c r="BM853" s="95"/>
      <c r="BN853" s="95"/>
      <c r="BO853" s="95"/>
    </row>
    <row r="854" spans="1:67" ht="25.5" hidden="1" x14ac:dyDescent="0.2">
      <c r="A854" s="52" t="s">
        <v>2190</v>
      </c>
      <c r="B854" s="52" t="s">
        <v>2191</v>
      </c>
      <c r="C854" s="53" t="s">
        <v>2192</v>
      </c>
      <c r="D854" s="55">
        <v>200</v>
      </c>
      <c r="E854" s="55">
        <v>10</v>
      </c>
      <c r="F854" s="56">
        <v>2.5</v>
      </c>
      <c r="G854" s="55">
        <v>4</v>
      </c>
      <c r="H854" s="55"/>
      <c r="I854" s="56"/>
      <c r="J854" s="90">
        <f t="shared" si="142"/>
        <v>0</v>
      </c>
      <c r="K854" s="77"/>
      <c r="L854" s="58">
        <v>62000</v>
      </c>
      <c r="N854" s="95"/>
      <c r="O854" s="95"/>
      <c r="P854" s="95"/>
      <c r="Q854" s="112">
        <f t="shared" si="141"/>
        <v>27900</v>
      </c>
      <c r="R854" s="112">
        <f t="shared" si="143"/>
        <v>7750</v>
      </c>
      <c r="S854" s="112">
        <f t="shared" si="144"/>
        <v>12400</v>
      </c>
      <c r="T854" s="95"/>
      <c r="U854" s="95"/>
      <c r="V854" s="95"/>
      <c r="W854" s="95"/>
      <c r="X854" s="95"/>
      <c r="Y854" s="95"/>
      <c r="Z854" s="95"/>
      <c r="AA854" s="95"/>
      <c r="AB854" s="95"/>
      <c r="AC854" s="95"/>
      <c r="AD854" s="95"/>
      <c r="AE854" s="95"/>
      <c r="AF854" s="95"/>
      <c r="AG854" s="95"/>
      <c r="AH854" s="95"/>
      <c r="AI854" s="95"/>
      <c r="AJ854" s="95"/>
      <c r="AK854" s="95"/>
      <c r="AL854" s="95"/>
      <c r="AM854" s="95"/>
      <c r="AN854" s="95"/>
      <c r="AO854" s="95"/>
      <c r="AP854" s="95"/>
      <c r="AQ854" s="95"/>
      <c r="AR854" s="95"/>
      <c r="AS854" s="95"/>
      <c r="AT854" s="95"/>
      <c r="AU854" s="95"/>
      <c r="AV854" s="95"/>
      <c r="AW854" s="95"/>
      <c r="AX854" s="95"/>
      <c r="AY854" s="95"/>
      <c r="AZ854" s="95"/>
      <c r="BA854" s="95"/>
      <c r="BB854" s="95"/>
      <c r="BC854" s="95"/>
      <c r="BD854" s="95"/>
      <c r="BE854" s="95"/>
      <c r="BF854" s="95"/>
      <c r="BG854" s="95"/>
      <c r="BH854" s="95"/>
      <c r="BI854" s="95"/>
      <c r="BJ854" s="95"/>
      <c r="BK854" s="95"/>
      <c r="BL854" s="95"/>
      <c r="BM854" s="95"/>
      <c r="BN854" s="95"/>
      <c r="BO854" s="95"/>
    </row>
    <row r="855" spans="1:67" ht="25.5" hidden="1" x14ac:dyDescent="0.2">
      <c r="A855" s="52" t="s">
        <v>2193</v>
      </c>
      <c r="B855" s="52" t="s">
        <v>2194</v>
      </c>
      <c r="C855" s="53" t="s">
        <v>2195</v>
      </c>
      <c r="D855" s="55">
        <v>200</v>
      </c>
      <c r="E855" s="55">
        <v>10</v>
      </c>
      <c r="F855" s="56">
        <v>2.5</v>
      </c>
      <c r="G855" s="55">
        <v>4</v>
      </c>
      <c r="H855" s="55"/>
      <c r="I855" s="56"/>
      <c r="J855" s="90">
        <f t="shared" si="142"/>
        <v>0</v>
      </c>
      <c r="K855" s="77"/>
      <c r="L855" s="58">
        <v>35656</v>
      </c>
      <c r="N855" s="95"/>
      <c r="O855" s="95"/>
      <c r="P855" s="95"/>
      <c r="Q855" s="112">
        <f t="shared" si="141"/>
        <v>16045.2</v>
      </c>
      <c r="R855" s="112">
        <f t="shared" si="143"/>
        <v>4457</v>
      </c>
      <c r="S855" s="112">
        <f t="shared" si="144"/>
        <v>7131.2</v>
      </c>
      <c r="T855" s="95"/>
      <c r="U855" s="95"/>
      <c r="V855" s="95"/>
      <c r="W855" s="95"/>
      <c r="X855" s="95"/>
      <c r="Y855" s="95"/>
      <c r="Z855" s="95"/>
      <c r="AA855" s="95"/>
      <c r="AB855" s="95"/>
      <c r="AC855" s="95"/>
      <c r="AD855" s="95"/>
      <c r="AE855" s="95"/>
      <c r="AF855" s="95"/>
      <c r="AG855" s="95"/>
      <c r="AH855" s="95"/>
      <c r="AI855" s="95"/>
      <c r="AJ855" s="95"/>
      <c r="AK855" s="95"/>
      <c r="AL855" s="95"/>
      <c r="AM855" s="95"/>
      <c r="AN855" s="95"/>
      <c r="AO855" s="95"/>
      <c r="AP855" s="95"/>
      <c r="AQ855" s="95"/>
      <c r="AR855" s="95"/>
      <c r="AS855" s="95"/>
      <c r="AT855" s="95"/>
      <c r="AU855" s="95"/>
      <c r="AV855" s="95"/>
      <c r="AW855" s="95"/>
      <c r="AX855" s="95"/>
      <c r="AY855" s="95"/>
      <c r="AZ855" s="95"/>
      <c r="BA855" s="95"/>
      <c r="BB855" s="95"/>
      <c r="BC855" s="95"/>
      <c r="BD855" s="95"/>
      <c r="BE855" s="95"/>
      <c r="BF855" s="95"/>
      <c r="BG855" s="95"/>
      <c r="BH855" s="95"/>
      <c r="BI855" s="95"/>
      <c r="BJ855" s="95"/>
      <c r="BK855" s="95"/>
      <c r="BL855" s="95"/>
      <c r="BM855" s="95"/>
      <c r="BN855" s="95"/>
      <c r="BO855" s="95"/>
    </row>
    <row r="856" spans="1:67" ht="25.5" hidden="1" x14ac:dyDescent="0.2">
      <c r="A856" s="52" t="s">
        <v>2196</v>
      </c>
      <c r="B856" s="52" t="s">
        <v>2197</v>
      </c>
      <c r="C856" s="53" t="s">
        <v>2198</v>
      </c>
      <c r="D856" s="55">
        <v>200</v>
      </c>
      <c r="E856" s="55">
        <v>10</v>
      </c>
      <c r="F856" s="56">
        <v>3.5</v>
      </c>
      <c r="G856" s="55">
        <v>4</v>
      </c>
      <c r="H856" s="55"/>
      <c r="I856" s="56"/>
      <c r="J856" s="90">
        <f t="shared" si="142"/>
        <v>0</v>
      </c>
      <c r="K856" s="77"/>
      <c r="L856" s="58">
        <v>6800</v>
      </c>
      <c r="N856" s="95"/>
      <c r="O856" s="95"/>
      <c r="P856" s="95"/>
      <c r="Q856" s="112">
        <f t="shared" ref="Q856:Q904" si="145">IF($L856&gt;0,$L856*1000*IF($L856&gt;30000,0.9,1)*$E856%/$D856,"")</f>
        <v>3400</v>
      </c>
      <c r="R856" s="112">
        <f t="shared" si="143"/>
        <v>1190.0000000000002</v>
      </c>
      <c r="S856" s="112">
        <f t="shared" si="144"/>
        <v>1360</v>
      </c>
      <c r="T856" s="95"/>
      <c r="U856" s="95"/>
      <c r="V856" s="95"/>
      <c r="W856" s="95"/>
      <c r="X856" s="95"/>
      <c r="Y856" s="95"/>
      <c r="Z856" s="95"/>
      <c r="AA856" s="95"/>
      <c r="AB856" s="95"/>
      <c r="AC856" s="95"/>
      <c r="AD856" s="95"/>
      <c r="AE856" s="95"/>
      <c r="AF856" s="95"/>
      <c r="AG856" s="95"/>
      <c r="AH856" s="95"/>
      <c r="AI856" s="95"/>
      <c r="AJ856" s="95"/>
      <c r="AK856" s="95"/>
      <c r="AL856" s="95"/>
      <c r="AM856" s="95"/>
      <c r="AN856" s="95"/>
      <c r="AO856" s="95"/>
      <c r="AP856" s="95"/>
      <c r="AQ856" s="95"/>
      <c r="AR856" s="95"/>
      <c r="AS856" s="95"/>
      <c r="AT856" s="95"/>
      <c r="AU856" s="95"/>
      <c r="AV856" s="95"/>
      <c r="AW856" s="95"/>
      <c r="AX856" s="95"/>
      <c r="AY856" s="95"/>
      <c r="AZ856" s="95"/>
      <c r="BA856" s="95"/>
      <c r="BB856" s="95"/>
      <c r="BC856" s="95"/>
      <c r="BD856" s="95"/>
      <c r="BE856" s="95"/>
      <c r="BF856" s="95"/>
      <c r="BG856" s="95"/>
      <c r="BH856" s="95"/>
      <c r="BI856" s="95"/>
      <c r="BJ856" s="95"/>
      <c r="BK856" s="95"/>
      <c r="BL856" s="95"/>
      <c r="BM856" s="95"/>
      <c r="BN856" s="95"/>
      <c r="BO856" s="95"/>
    </row>
    <row r="857" spans="1:67" ht="25.5" hidden="1" x14ac:dyDescent="0.2">
      <c r="A857" s="52" t="s">
        <v>2199</v>
      </c>
      <c r="B857" s="52" t="s">
        <v>2200</v>
      </c>
      <c r="C857" s="53" t="s">
        <v>2201</v>
      </c>
      <c r="D857" s="55">
        <v>200</v>
      </c>
      <c r="E857" s="55">
        <v>10</v>
      </c>
      <c r="F857" s="56">
        <v>3.5</v>
      </c>
      <c r="G857" s="55">
        <v>4</v>
      </c>
      <c r="H857" s="55"/>
      <c r="I857" s="56"/>
      <c r="J857" s="90">
        <f t="shared" si="142"/>
        <v>0</v>
      </c>
      <c r="K857" s="77"/>
      <c r="L857" s="58">
        <v>5500</v>
      </c>
      <c r="N857" s="95"/>
      <c r="O857" s="95"/>
      <c r="P857" s="95"/>
      <c r="Q857" s="112">
        <f t="shared" si="145"/>
        <v>2750</v>
      </c>
      <c r="R857" s="112">
        <f t="shared" si="143"/>
        <v>962.50000000000011</v>
      </c>
      <c r="S857" s="112">
        <f t="shared" si="144"/>
        <v>1100</v>
      </c>
      <c r="T857" s="95"/>
      <c r="U857" s="95"/>
      <c r="V857" s="95"/>
      <c r="W857" s="95"/>
      <c r="X857" s="95"/>
      <c r="Y857" s="95"/>
      <c r="Z857" s="95"/>
      <c r="AA857" s="95"/>
      <c r="AB857" s="95"/>
      <c r="AC857" s="95"/>
      <c r="AD857" s="95"/>
      <c r="AE857" s="95"/>
      <c r="AF857" s="95"/>
      <c r="AG857" s="95"/>
      <c r="AH857" s="95"/>
      <c r="AI857" s="95"/>
      <c r="AJ857" s="95"/>
      <c r="AK857" s="95"/>
      <c r="AL857" s="95"/>
      <c r="AM857" s="95"/>
      <c r="AN857" s="95"/>
      <c r="AO857" s="95"/>
      <c r="AP857" s="95"/>
      <c r="AQ857" s="95"/>
      <c r="AR857" s="95"/>
      <c r="AS857" s="95"/>
      <c r="AT857" s="95"/>
      <c r="AU857" s="95"/>
      <c r="AV857" s="95"/>
      <c r="AW857" s="95"/>
      <c r="AX857" s="95"/>
      <c r="AY857" s="95"/>
      <c r="AZ857" s="95"/>
      <c r="BA857" s="95"/>
      <c r="BB857" s="95"/>
      <c r="BC857" s="95"/>
      <c r="BD857" s="95"/>
      <c r="BE857" s="95"/>
      <c r="BF857" s="95"/>
      <c r="BG857" s="95"/>
      <c r="BH857" s="95"/>
      <c r="BI857" s="95"/>
      <c r="BJ857" s="95"/>
      <c r="BK857" s="95"/>
      <c r="BL857" s="95"/>
      <c r="BM857" s="95"/>
      <c r="BN857" s="95"/>
      <c r="BO857" s="95"/>
    </row>
    <row r="858" spans="1:67" ht="25.5" hidden="1" x14ac:dyDescent="0.2">
      <c r="A858" s="52" t="s">
        <v>2202</v>
      </c>
      <c r="B858" s="52" t="s">
        <v>2203</v>
      </c>
      <c r="C858" s="53" t="s">
        <v>2204</v>
      </c>
      <c r="D858" s="55">
        <v>220</v>
      </c>
      <c r="E858" s="55">
        <v>10</v>
      </c>
      <c r="F858" s="56">
        <v>1.4</v>
      </c>
      <c r="G858" s="55">
        <v>4</v>
      </c>
      <c r="H858" s="55"/>
      <c r="I858" s="56"/>
      <c r="J858" s="90">
        <f t="shared" si="142"/>
        <v>0</v>
      </c>
      <c r="K858" s="77"/>
      <c r="L858" s="58">
        <v>18000</v>
      </c>
      <c r="N858" s="95"/>
      <c r="O858" s="95"/>
      <c r="P858" s="95"/>
      <c r="Q858" s="112">
        <f t="shared" si="145"/>
        <v>8181.818181818182</v>
      </c>
      <c r="R858" s="112">
        <f t="shared" si="143"/>
        <v>1145.4545454545453</v>
      </c>
      <c r="S858" s="112">
        <f t="shared" si="144"/>
        <v>3272.7272727272725</v>
      </c>
      <c r="T858" s="95"/>
      <c r="U858" s="95"/>
      <c r="V858" s="95"/>
      <c r="W858" s="95"/>
      <c r="X858" s="95"/>
      <c r="Y858" s="95"/>
      <c r="Z858" s="95"/>
      <c r="AA858" s="95"/>
      <c r="AB858" s="95"/>
      <c r="AC858" s="95"/>
      <c r="AD858" s="95"/>
      <c r="AE858" s="95"/>
      <c r="AF858" s="95"/>
      <c r="AG858" s="95"/>
      <c r="AH858" s="95"/>
      <c r="AI858" s="95"/>
      <c r="AJ858" s="95"/>
      <c r="AK858" s="95"/>
      <c r="AL858" s="95"/>
      <c r="AM858" s="95"/>
      <c r="AN858" s="95"/>
      <c r="AO858" s="95"/>
      <c r="AP858" s="95"/>
      <c r="AQ858" s="95"/>
      <c r="AR858" s="95"/>
      <c r="AS858" s="95"/>
      <c r="AT858" s="95"/>
      <c r="AU858" s="95"/>
      <c r="AV858" s="95"/>
      <c r="AW858" s="95"/>
      <c r="AX858" s="95"/>
      <c r="AY858" s="95"/>
      <c r="AZ858" s="95"/>
      <c r="BA858" s="95"/>
      <c r="BB858" s="95"/>
      <c r="BC858" s="95"/>
      <c r="BD858" s="95"/>
      <c r="BE858" s="95"/>
      <c r="BF858" s="95"/>
      <c r="BG858" s="95"/>
      <c r="BH858" s="95"/>
      <c r="BI858" s="95"/>
      <c r="BJ858" s="95"/>
      <c r="BK858" s="95"/>
      <c r="BL858" s="95"/>
      <c r="BM858" s="95"/>
      <c r="BN858" s="95"/>
      <c r="BO858" s="95"/>
    </row>
    <row r="859" spans="1:67" ht="25.5" hidden="1" x14ac:dyDescent="0.2">
      <c r="A859" s="52" t="s">
        <v>2205</v>
      </c>
      <c r="B859" s="52" t="s">
        <v>2206</v>
      </c>
      <c r="C859" s="53" t="s">
        <v>2207</v>
      </c>
      <c r="D859" s="55">
        <v>200</v>
      </c>
      <c r="E859" s="55">
        <v>10</v>
      </c>
      <c r="F859" s="56">
        <v>2.5</v>
      </c>
      <c r="G859" s="55">
        <v>4</v>
      </c>
      <c r="H859" s="55"/>
      <c r="I859" s="56"/>
      <c r="J859" s="90">
        <f t="shared" si="142"/>
        <v>0</v>
      </c>
      <c r="K859" s="77"/>
      <c r="L859" s="58">
        <v>18000</v>
      </c>
      <c r="N859" s="95"/>
      <c r="O859" s="95"/>
      <c r="P859" s="95"/>
      <c r="Q859" s="112">
        <f t="shared" si="145"/>
        <v>9000</v>
      </c>
      <c r="R859" s="112">
        <f t="shared" si="143"/>
        <v>2250</v>
      </c>
      <c r="S859" s="112">
        <f t="shared" si="144"/>
        <v>3600</v>
      </c>
      <c r="T859" s="95"/>
      <c r="U859" s="95"/>
      <c r="V859" s="95"/>
      <c r="W859" s="95"/>
      <c r="X859" s="95"/>
      <c r="Y859" s="95"/>
      <c r="Z859" s="95"/>
      <c r="AA859" s="95"/>
      <c r="AB859" s="95"/>
      <c r="AC859" s="95"/>
      <c r="AD859" s="95"/>
      <c r="AE859" s="95"/>
      <c r="AF859" s="95"/>
      <c r="AG859" s="95"/>
      <c r="AH859" s="95"/>
      <c r="AI859" s="95"/>
      <c r="AJ859" s="95"/>
      <c r="AK859" s="95"/>
      <c r="AL859" s="95"/>
      <c r="AM859" s="95"/>
      <c r="AN859" s="95"/>
      <c r="AO859" s="95"/>
      <c r="AP859" s="95"/>
      <c r="AQ859" s="95"/>
      <c r="AR859" s="95"/>
      <c r="AS859" s="95"/>
      <c r="AT859" s="95"/>
      <c r="AU859" s="95"/>
      <c r="AV859" s="95"/>
      <c r="AW859" s="95"/>
      <c r="AX859" s="95"/>
      <c r="AY859" s="95"/>
      <c r="AZ859" s="95"/>
      <c r="BA859" s="95"/>
      <c r="BB859" s="95"/>
      <c r="BC859" s="95"/>
      <c r="BD859" s="95"/>
      <c r="BE859" s="95"/>
      <c r="BF859" s="95"/>
      <c r="BG859" s="95"/>
      <c r="BH859" s="95"/>
      <c r="BI859" s="95"/>
      <c r="BJ859" s="95"/>
      <c r="BK859" s="95"/>
      <c r="BL859" s="95"/>
      <c r="BM859" s="95"/>
      <c r="BN859" s="95"/>
      <c r="BO859" s="95"/>
    </row>
    <row r="860" spans="1:67" ht="25.5" hidden="1" x14ac:dyDescent="0.2">
      <c r="A860" s="52" t="s">
        <v>2208</v>
      </c>
      <c r="B860" s="52" t="s">
        <v>2209</v>
      </c>
      <c r="C860" s="53" t="s">
        <v>2210</v>
      </c>
      <c r="D860" s="55">
        <v>220</v>
      </c>
      <c r="E860" s="55">
        <v>10</v>
      </c>
      <c r="F860" s="56">
        <v>1.4</v>
      </c>
      <c r="G860" s="55">
        <v>4</v>
      </c>
      <c r="H860" s="55"/>
      <c r="I860" s="56"/>
      <c r="J860" s="90">
        <f t="shared" si="142"/>
        <v>0</v>
      </c>
      <c r="K860" s="77"/>
      <c r="L860" s="58">
        <v>18000</v>
      </c>
      <c r="N860" s="95"/>
      <c r="O860" s="95"/>
      <c r="P860" s="95"/>
      <c r="Q860" s="112">
        <f t="shared" si="145"/>
        <v>8181.818181818182</v>
      </c>
      <c r="R860" s="112">
        <f t="shared" si="143"/>
        <v>1145.4545454545453</v>
      </c>
      <c r="S860" s="112">
        <f t="shared" si="144"/>
        <v>3272.7272727272725</v>
      </c>
      <c r="T860" s="95"/>
      <c r="U860" s="95"/>
      <c r="V860" s="95"/>
      <c r="W860" s="95"/>
      <c r="X860" s="95"/>
      <c r="Y860" s="95"/>
      <c r="Z860" s="95"/>
      <c r="AA860" s="95"/>
      <c r="AB860" s="95"/>
      <c r="AC860" s="95"/>
      <c r="AD860" s="95"/>
      <c r="AE860" s="95"/>
      <c r="AF860" s="95"/>
      <c r="AG860" s="95"/>
      <c r="AH860" s="95"/>
      <c r="AI860" s="95"/>
      <c r="AJ860" s="95"/>
      <c r="AK860" s="95"/>
      <c r="AL860" s="95"/>
      <c r="AM860" s="95"/>
      <c r="AN860" s="95"/>
      <c r="AO860" s="95"/>
      <c r="AP860" s="95"/>
      <c r="AQ860" s="95"/>
      <c r="AR860" s="95"/>
      <c r="AS860" s="95"/>
      <c r="AT860" s="95"/>
      <c r="AU860" s="95"/>
      <c r="AV860" s="95"/>
      <c r="AW860" s="95"/>
      <c r="AX860" s="95"/>
      <c r="AY860" s="95"/>
      <c r="AZ860" s="95"/>
      <c r="BA860" s="95"/>
      <c r="BB860" s="95"/>
      <c r="BC860" s="95"/>
      <c r="BD860" s="95"/>
      <c r="BE860" s="95"/>
      <c r="BF860" s="95"/>
      <c r="BG860" s="95"/>
      <c r="BH860" s="95"/>
      <c r="BI860" s="95"/>
      <c r="BJ860" s="95"/>
      <c r="BK860" s="95"/>
      <c r="BL860" s="95"/>
      <c r="BM860" s="95"/>
      <c r="BN860" s="95"/>
      <c r="BO860" s="95"/>
    </row>
    <row r="861" spans="1:67" ht="25.5" hidden="1" x14ac:dyDescent="0.2">
      <c r="A861" s="52" t="s">
        <v>2211</v>
      </c>
      <c r="B861" s="52" t="s">
        <v>2212</v>
      </c>
      <c r="C861" s="53" t="s">
        <v>2213</v>
      </c>
      <c r="D861" s="55">
        <v>200</v>
      </c>
      <c r="E861" s="55">
        <v>10</v>
      </c>
      <c r="F861" s="56">
        <v>2.2000000000000002</v>
      </c>
      <c r="G861" s="55">
        <v>4</v>
      </c>
      <c r="H861" s="55"/>
      <c r="I861" s="56"/>
      <c r="J861" s="90">
        <f t="shared" si="142"/>
        <v>0</v>
      </c>
      <c r="K861" s="77"/>
      <c r="L861" s="58">
        <v>19900</v>
      </c>
      <c r="N861" s="95"/>
      <c r="O861" s="95"/>
      <c r="P861" s="95"/>
      <c r="Q861" s="112">
        <f t="shared" si="145"/>
        <v>9950</v>
      </c>
      <c r="R861" s="112">
        <f t="shared" si="143"/>
        <v>2189.0000000000005</v>
      </c>
      <c r="S861" s="112">
        <f t="shared" si="144"/>
        <v>3980</v>
      </c>
      <c r="T861" s="95"/>
      <c r="U861" s="95"/>
      <c r="V861" s="95"/>
      <c r="W861" s="95"/>
      <c r="X861" s="95"/>
      <c r="Y861" s="95"/>
      <c r="Z861" s="95"/>
      <c r="AA861" s="95"/>
      <c r="AB861" s="95"/>
      <c r="AC861" s="95"/>
      <c r="AD861" s="95"/>
      <c r="AE861" s="95"/>
      <c r="AF861" s="95"/>
      <c r="AG861" s="95"/>
      <c r="AH861" s="95"/>
      <c r="AI861" s="95"/>
      <c r="AJ861" s="95"/>
      <c r="AK861" s="95"/>
      <c r="AL861" s="95"/>
      <c r="AM861" s="95"/>
      <c r="AN861" s="95"/>
      <c r="AO861" s="95"/>
      <c r="AP861" s="95"/>
      <c r="AQ861" s="95"/>
      <c r="AR861" s="95"/>
      <c r="AS861" s="95"/>
      <c r="AT861" s="95"/>
      <c r="AU861" s="95"/>
      <c r="AV861" s="95"/>
      <c r="AW861" s="95"/>
      <c r="AX861" s="95"/>
      <c r="AY861" s="95"/>
      <c r="AZ861" s="95"/>
      <c r="BA861" s="95"/>
      <c r="BB861" s="95"/>
      <c r="BC861" s="95"/>
      <c r="BD861" s="95"/>
      <c r="BE861" s="95"/>
      <c r="BF861" s="95"/>
      <c r="BG861" s="95"/>
      <c r="BH861" s="95"/>
      <c r="BI861" s="95"/>
      <c r="BJ861" s="95"/>
      <c r="BK861" s="95"/>
      <c r="BL861" s="95"/>
      <c r="BM861" s="95"/>
      <c r="BN861" s="95"/>
      <c r="BO861" s="95"/>
    </row>
    <row r="862" spans="1:67" ht="25.5" hidden="1" x14ac:dyDescent="0.2">
      <c r="A862" s="52" t="s">
        <v>2214</v>
      </c>
      <c r="B862" s="52" t="s">
        <v>2215</v>
      </c>
      <c r="C862" s="53" t="s">
        <v>2216</v>
      </c>
      <c r="D862" s="55">
        <v>200</v>
      </c>
      <c r="E862" s="55">
        <v>10</v>
      </c>
      <c r="F862" s="56">
        <v>6.5</v>
      </c>
      <c r="G862" s="55">
        <v>4</v>
      </c>
      <c r="H862" s="55"/>
      <c r="I862" s="56"/>
      <c r="J862" s="90">
        <f t="shared" si="142"/>
        <v>0</v>
      </c>
      <c r="K862" s="77"/>
      <c r="L862" s="58">
        <v>20000</v>
      </c>
      <c r="N862" s="95"/>
      <c r="O862" s="95"/>
      <c r="P862" s="95"/>
      <c r="Q862" s="112">
        <f t="shared" si="145"/>
        <v>10000</v>
      </c>
      <c r="R862" s="112">
        <f t="shared" si="143"/>
        <v>6500</v>
      </c>
      <c r="S862" s="112">
        <f t="shared" si="144"/>
        <v>4000</v>
      </c>
      <c r="T862" s="95"/>
      <c r="U862" s="95"/>
      <c r="V862" s="95"/>
      <c r="W862" s="95"/>
      <c r="X862" s="95"/>
      <c r="Y862" s="95"/>
      <c r="Z862" s="95"/>
      <c r="AA862" s="95"/>
      <c r="AB862" s="95"/>
      <c r="AC862" s="95"/>
      <c r="AD862" s="95"/>
      <c r="AE862" s="95"/>
      <c r="AF862" s="95"/>
      <c r="AG862" s="95"/>
      <c r="AH862" s="95"/>
      <c r="AI862" s="95"/>
      <c r="AJ862" s="95"/>
      <c r="AK862" s="95"/>
      <c r="AL862" s="95"/>
      <c r="AM862" s="95"/>
      <c r="AN862" s="95"/>
      <c r="AO862" s="95"/>
      <c r="AP862" s="95"/>
      <c r="AQ862" s="95"/>
      <c r="AR862" s="95"/>
      <c r="AS862" s="95"/>
      <c r="AT862" s="95"/>
      <c r="AU862" s="95"/>
      <c r="AV862" s="95"/>
      <c r="AW862" s="95"/>
      <c r="AX862" s="95"/>
      <c r="AY862" s="95"/>
      <c r="AZ862" s="95"/>
      <c r="BA862" s="95"/>
      <c r="BB862" s="95"/>
      <c r="BC862" s="95"/>
      <c r="BD862" s="95"/>
      <c r="BE862" s="95"/>
      <c r="BF862" s="95"/>
      <c r="BG862" s="95"/>
      <c r="BH862" s="95"/>
      <c r="BI862" s="95"/>
      <c r="BJ862" s="95"/>
      <c r="BK862" s="95"/>
      <c r="BL862" s="95"/>
      <c r="BM862" s="95"/>
      <c r="BN862" s="95"/>
      <c r="BO862" s="95"/>
    </row>
    <row r="863" spans="1:67" ht="25.5" hidden="1" x14ac:dyDescent="0.2">
      <c r="A863" s="52" t="s">
        <v>2217</v>
      </c>
      <c r="B863" s="52" t="s">
        <v>2218</v>
      </c>
      <c r="C863" s="53" t="s">
        <v>2219</v>
      </c>
      <c r="D863" s="55">
        <v>200</v>
      </c>
      <c r="E863" s="55">
        <v>10</v>
      </c>
      <c r="F863" s="56">
        <v>6.5</v>
      </c>
      <c r="G863" s="55">
        <v>4</v>
      </c>
      <c r="H863" s="55"/>
      <c r="I863" s="56"/>
      <c r="J863" s="90">
        <f t="shared" si="142"/>
        <v>0</v>
      </c>
      <c r="K863" s="77"/>
      <c r="L863" s="78">
        <v>150</v>
      </c>
      <c r="N863" s="95"/>
      <c r="O863" s="95"/>
      <c r="P863" s="95"/>
      <c r="Q863" s="112">
        <f t="shared" si="145"/>
        <v>75</v>
      </c>
      <c r="R863" s="112">
        <f t="shared" si="143"/>
        <v>48.75</v>
      </c>
      <c r="S863" s="112">
        <f t="shared" si="144"/>
        <v>30</v>
      </c>
      <c r="T863" s="95"/>
      <c r="U863" s="95"/>
      <c r="V863" s="95"/>
      <c r="W863" s="95"/>
      <c r="X863" s="95"/>
      <c r="Y863" s="95"/>
      <c r="Z863" s="95"/>
      <c r="AA863" s="95"/>
      <c r="AB863" s="95"/>
      <c r="AC863" s="95"/>
      <c r="AD863" s="95"/>
      <c r="AE863" s="95"/>
      <c r="AF863" s="95"/>
      <c r="AG863" s="95"/>
      <c r="AH863" s="95"/>
      <c r="AI863" s="95"/>
      <c r="AJ863" s="95"/>
      <c r="AK863" s="95"/>
      <c r="AL863" s="95"/>
      <c r="AM863" s="95"/>
      <c r="AN863" s="95"/>
      <c r="AO863" s="95"/>
      <c r="AP863" s="95"/>
      <c r="AQ863" s="95"/>
      <c r="AR863" s="95"/>
      <c r="AS863" s="95"/>
      <c r="AT863" s="95"/>
      <c r="AU863" s="95"/>
      <c r="AV863" s="95"/>
      <c r="AW863" s="95"/>
      <c r="AX863" s="95"/>
      <c r="AY863" s="95"/>
      <c r="AZ863" s="95"/>
      <c r="BA863" s="95"/>
      <c r="BB863" s="95"/>
      <c r="BC863" s="95"/>
      <c r="BD863" s="95"/>
      <c r="BE863" s="95"/>
      <c r="BF863" s="95"/>
      <c r="BG863" s="95"/>
      <c r="BH863" s="95"/>
      <c r="BI863" s="95"/>
      <c r="BJ863" s="95"/>
      <c r="BK863" s="95"/>
      <c r="BL863" s="95"/>
      <c r="BM863" s="95"/>
      <c r="BN863" s="95"/>
      <c r="BO863" s="95"/>
    </row>
    <row r="864" spans="1:67" ht="25.5" hidden="1" x14ac:dyDescent="0.2">
      <c r="A864" s="52" t="s">
        <v>2220</v>
      </c>
      <c r="B864" s="52" t="s">
        <v>2221</v>
      </c>
      <c r="C864" s="53" t="s">
        <v>2222</v>
      </c>
      <c r="D864" s="55">
        <v>200</v>
      </c>
      <c r="E864" s="55">
        <v>10</v>
      </c>
      <c r="F864" s="56">
        <v>6.5</v>
      </c>
      <c r="G864" s="55">
        <v>4</v>
      </c>
      <c r="H864" s="55"/>
      <c r="I864" s="56"/>
      <c r="J864" s="90">
        <f t="shared" si="142"/>
        <v>0</v>
      </c>
      <c r="K864" s="77"/>
      <c r="L864" s="58">
        <v>6000</v>
      </c>
      <c r="N864" s="95"/>
      <c r="O864" s="95"/>
      <c r="P864" s="95"/>
      <c r="Q864" s="112">
        <f t="shared" si="145"/>
        <v>3000</v>
      </c>
      <c r="R864" s="112">
        <f t="shared" si="143"/>
        <v>1950</v>
      </c>
      <c r="S864" s="112">
        <f t="shared" si="144"/>
        <v>1200</v>
      </c>
      <c r="T864" s="95"/>
      <c r="U864" s="95"/>
      <c r="V864" s="95"/>
      <c r="W864" s="95"/>
      <c r="X864" s="95"/>
      <c r="Y864" s="95"/>
      <c r="Z864" s="95"/>
      <c r="AA864" s="95"/>
      <c r="AB864" s="95"/>
      <c r="AC864" s="95"/>
      <c r="AD864" s="95"/>
      <c r="AE864" s="95"/>
      <c r="AF864" s="95"/>
      <c r="AG864" s="95"/>
      <c r="AH864" s="95"/>
      <c r="AI864" s="95"/>
      <c r="AJ864" s="95"/>
      <c r="AK864" s="95"/>
      <c r="AL864" s="95"/>
      <c r="AM864" s="95"/>
      <c r="AN864" s="95"/>
      <c r="AO864" s="95"/>
      <c r="AP864" s="95"/>
      <c r="AQ864" s="95"/>
      <c r="AR864" s="95"/>
      <c r="AS864" s="95"/>
      <c r="AT864" s="95"/>
      <c r="AU864" s="95"/>
      <c r="AV864" s="95"/>
      <c r="AW864" s="95"/>
      <c r="AX864" s="95"/>
      <c r="AY864" s="95"/>
      <c r="AZ864" s="95"/>
      <c r="BA864" s="95"/>
      <c r="BB864" s="95"/>
      <c r="BC864" s="95"/>
      <c r="BD864" s="95"/>
      <c r="BE864" s="95"/>
      <c r="BF864" s="95"/>
      <c r="BG864" s="95"/>
      <c r="BH864" s="95"/>
      <c r="BI864" s="95"/>
      <c r="BJ864" s="95"/>
      <c r="BK864" s="95"/>
      <c r="BL864" s="95"/>
      <c r="BM864" s="95"/>
      <c r="BN864" s="95"/>
      <c r="BO864" s="95"/>
    </row>
    <row r="865" spans="1:67" ht="25.5" hidden="1" x14ac:dyDescent="0.2">
      <c r="A865" s="52" t="s">
        <v>2223</v>
      </c>
      <c r="B865" s="52" t="s">
        <v>2224</v>
      </c>
      <c r="C865" s="53" t="s">
        <v>2225</v>
      </c>
      <c r="D865" s="55">
        <v>200</v>
      </c>
      <c r="E865" s="55">
        <v>10</v>
      </c>
      <c r="F865" s="56">
        <v>3.5</v>
      </c>
      <c r="G865" s="55">
        <v>4</v>
      </c>
      <c r="H865" s="55"/>
      <c r="I865" s="56"/>
      <c r="J865" s="90">
        <f t="shared" si="142"/>
        <v>0</v>
      </c>
      <c r="K865" s="77"/>
      <c r="L865" s="58">
        <v>9000</v>
      </c>
      <c r="N865" s="95"/>
      <c r="O865" s="95"/>
      <c r="P865" s="95"/>
      <c r="Q865" s="112">
        <f t="shared" si="145"/>
        <v>4500</v>
      </c>
      <c r="R865" s="112">
        <f t="shared" si="143"/>
        <v>1575.0000000000002</v>
      </c>
      <c r="S865" s="112">
        <f t="shared" si="144"/>
        <v>1800</v>
      </c>
      <c r="T865" s="95"/>
      <c r="U865" s="95"/>
      <c r="V865" s="95"/>
      <c r="W865" s="95"/>
      <c r="X865" s="95"/>
      <c r="Y865" s="95"/>
      <c r="Z865" s="95"/>
      <c r="AA865" s="95"/>
      <c r="AB865" s="95"/>
      <c r="AC865" s="95"/>
      <c r="AD865" s="95"/>
      <c r="AE865" s="95"/>
      <c r="AF865" s="95"/>
      <c r="AG865" s="95"/>
      <c r="AH865" s="95"/>
      <c r="AI865" s="95"/>
      <c r="AJ865" s="95"/>
      <c r="AK865" s="95"/>
      <c r="AL865" s="95"/>
      <c r="AM865" s="95"/>
      <c r="AN865" s="95"/>
      <c r="AO865" s="95"/>
      <c r="AP865" s="95"/>
      <c r="AQ865" s="95"/>
      <c r="AR865" s="95"/>
      <c r="AS865" s="95"/>
      <c r="AT865" s="95"/>
      <c r="AU865" s="95"/>
      <c r="AV865" s="95"/>
      <c r="AW865" s="95"/>
      <c r="AX865" s="95"/>
      <c r="AY865" s="95"/>
      <c r="AZ865" s="95"/>
      <c r="BA865" s="95"/>
      <c r="BB865" s="95"/>
      <c r="BC865" s="95"/>
      <c r="BD865" s="95"/>
      <c r="BE865" s="95"/>
      <c r="BF865" s="95"/>
      <c r="BG865" s="95"/>
      <c r="BH865" s="95"/>
      <c r="BI865" s="95"/>
      <c r="BJ865" s="95"/>
      <c r="BK865" s="95"/>
      <c r="BL865" s="95"/>
      <c r="BM865" s="95"/>
      <c r="BN865" s="95"/>
      <c r="BO865" s="95"/>
    </row>
    <row r="866" spans="1:67" ht="25.5" hidden="1" x14ac:dyDescent="0.2">
      <c r="A866" s="52" t="s">
        <v>2226</v>
      </c>
      <c r="B866" s="52" t="s">
        <v>2227</v>
      </c>
      <c r="C866" s="53" t="s">
        <v>2228</v>
      </c>
      <c r="D866" s="55">
        <v>200</v>
      </c>
      <c r="E866" s="55">
        <v>10</v>
      </c>
      <c r="F866" s="56">
        <v>2.5</v>
      </c>
      <c r="G866" s="55">
        <v>4</v>
      </c>
      <c r="H866" s="55"/>
      <c r="I866" s="56"/>
      <c r="J866" s="90">
        <f t="shared" si="142"/>
        <v>0</v>
      </c>
      <c r="K866" s="77"/>
      <c r="L866" s="58">
        <v>2000</v>
      </c>
      <c r="N866" s="95"/>
      <c r="O866" s="95"/>
      <c r="P866" s="95"/>
      <c r="Q866" s="112">
        <f t="shared" si="145"/>
        <v>1000</v>
      </c>
      <c r="R866" s="112">
        <f t="shared" si="143"/>
        <v>250</v>
      </c>
      <c r="S866" s="112">
        <f t="shared" si="144"/>
        <v>400</v>
      </c>
      <c r="T866" s="95"/>
      <c r="U866" s="95"/>
      <c r="V866" s="95"/>
      <c r="W866" s="95"/>
      <c r="X866" s="95"/>
      <c r="Y866" s="95"/>
      <c r="Z866" s="95"/>
      <c r="AA866" s="95"/>
      <c r="AB866" s="95"/>
      <c r="AC866" s="95"/>
      <c r="AD866" s="95"/>
      <c r="AE866" s="95"/>
      <c r="AF866" s="95"/>
      <c r="AG866" s="95"/>
      <c r="AH866" s="95"/>
      <c r="AI866" s="95"/>
      <c r="AJ866" s="95"/>
      <c r="AK866" s="95"/>
      <c r="AL866" s="95"/>
      <c r="AM866" s="95"/>
      <c r="AN866" s="95"/>
      <c r="AO866" s="95"/>
      <c r="AP866" s="95"/>
      <c r="AQ866" s="95"/>
      <c r="AR866" s="95"/>
      <c r="AS866" s="95"/>
      <c r="AT866" s="95"/>
      <c r="AU866" s="95"/>
      <c r="AV866" s="95"/>
      <c r="AW866" s="95"/>
      <c r="AX866" s="95"/>
      <c r="AY866" s="95"/>
      <c r="AZ866" s="95"/>
      <c r="BA866" s="95"/>
      <c r="BB866" s="95"/>
      <c r="BC866" s="95"/>
      <c r="BD866" s="95"/>
      <c r="BE866" s="95"/>
      <c r="BF866" s="95"/>
      <c r="BG866" s="95"/>
      <c r="BH866" s="95"/>
      <c r="BI866" s="95"/>
      <c r="BJ866" s="95"/>
      <c r="BK866" s="95"/>
      <c r="BL866" s="95"/>
      <c r="BM866" s="95"/>
      <c r="BN866" s="95"/>
      <c r="BO866" s="95"/>
    </row>
    <row r="867" spans="1:67" ht="25.5" hidden="1" x14ac:dyDescent="0.2">
      <c r="A867" s="52" t="s">
        <v>2229</v>
      </c>
      <c r="B867" s="52" t="s">
        <v>2230</v>
      </c>
      <c r="C867" s="53" t="s">
        <v>2231</v>
      </c>
      <c r="D867" s="55">
        <v>200</v>
      </c>
      <c r="E867" s="55">
        <v>10</v>
      </c>
      <c r="F867" s="56">
        <v>2.5</v>
      </c>
      <c r="G867" s="55">
        <v>4</v>
      </c>
      <c r="H867" s="55"/>
      <c r="I867" s="56"/>
      <c r="J867" s="90">
        <f t="shared" si="142"/>
        <v>0</v>
      </c>
      <c r="K867" s="77"/>
      <c r="L867" s="58">
        <v>1500</v>
      </c>
      <c r="N867" s="95"/>
      <c r="O867" s="95"/>
      <c r="P867" s="95"/>
      <c r="Q867" s="112">
        <f t="shared" si="145"/>
        <v>750</v>
      </c>
      <c r="R867" s="112">
        <f t="shared" si="143"/>
        <v>187.5</v>
      </c>
      <c r="S867" s="112">
        <f t="shared" si="144"/>
        <v>300</v>
      </c>
      <c r="T867" s="95"/>
      <c r="U867" s="95"/>
      <c r="V867" s="95"/>
      <c r="W867" s="95"/>
      <c r="X867" s="95"/>
      <c r="Y867" s="95"/>
      <c r="Z867" s="95"/>
      <c r="AA867" s="95"/>
      <c r="AB867" s="95"/>
      <c r="AC867" s="95"/>
      <c r="AD867" s="95"/>
      <c r="AE867" s="95"/>
      <c r="AF867" s="95"/>
      <c r="AG867" s="95"/>
      <c r="AH867" s="95"/>
      <c r="AI867" s="95"/>
      <c r="AJ867" s="95"/>
      <c r="AK867" s="95"/>
      <c r="AL867" s="95"/>
      <c r="AM867" s="95"/>
      <c r="AN867" s="95"/>
      <c r="AO867" s="95"/>
      <c r="AP867" s="95"/>
      <c r="AQ867" s="95"/>
      <c r="AR867" s="95"/>
      <c r="AS867" s="95"/>
      <c r="AT867" s="95"/>
      <c r="AU867" s="95"/>
      <c r="AV867" s="95"/>
      <c r="AW867" s="95"/>
      <c r="AX867" s="95"/>
      <c r="AY867" s="95"/>
      <c r="AZ867" s="95"/>
      <c r="BA867" s="95"/>
      <c r="BB867" s="95"/>
      <c r="BC867" s="95"/>
      <c r="BD867" s="95"/>
      <c r="BE867" s="95"/>
      <c r="BF867" s="95"/>
      <c r="BG867" s="95"/>
      <c r="BH867" s="95"/>
      <c r="BI867" s="95"/>
      <c r="BJ867" s="95"/>
      <c r="BK867" s="95"/>
      <c r="BL867" s="95"/>
      <c r="BM867" s="95"/>
      <c r="BN867" s="95"/>
      <c r="BO867" s="95"/>
    </row>
    <row r="868" spans="1:67" ht="25.5" hidden="1" x14ac:dyDescent="0.2">
      <c r="A868" s="52" t="s">
        <v>2232</v>
      </c>
      <c r="B868" s="52" t="s">
        <v>2233</v>
      </c>
      <c r="C868" s="53" t="s">
        <v>2234</v>
      </c>
      <c r="D868" s="55">
        <v>200</v>
      </c>
      <c r="E868" s="55">
        <v>10</v>
      </c>
      <c r="F868" s="56">
        <v>3.5</v>
      </c>
      <c r="G868" s="55">
        <v>4</v>
      </c>
      <c r="H868" s="55"/>
      <c r="I868" s="56"/>
      <c r="J868" s="90">
        <f t="shared" si="142"/>
        <v>0</v>
      </c>
      <c r="K868" s="77"/>
      <c r="L868" s="58">
        <v>1800</v>
      </c>
      <c r="N868" s="95"/>
      <c r="O868" s="95"/>
      <c r="P868" s="95"/>
      <c r="Q868" s="112">
        <f t="shared" si="145"/>
        <v>900</v>
      </c>
      <c r="R868" s="112">
        <f t="shared" si="143"/>
        <v>315.00000000000006</v>
      </c>
      <c r="S868" s="112">
        <f t="shared" si="144"/>
        <v>360</v>
      </c>
      <c r="T868" s="95"/>
      <c r="U868" s="95"/>
      <c r="V868" s="95"/>
      <c r="W868" s="95"/>
      <c r="X868" s="95"/>
      <c r="Y868" s="95"/>
      <c r="Z868" s="95"/>
      <c r="AA868" s="95"/>
      <c r="AB868" s="95"/>
      <c r="AC868" s="95"/>
      <c r="AD868" s="95"/>
      <c r="AE868" s="95"/>
      <c r="AF868" s="95"/>
      <c r="AG868" s="95"/>
      <c r="AH868" s="95"/>
      <c r="AI868" s="95"/>
      <c r="AJ868" s="95"/>
      <c r="AK868" s="95"/>
      <c r="AL868" s="95"/>
      <c r="AM868" s="95"/>
      <c r="AN868" s="95"/>
      <c r="AO868" s="95"/>
      <c r="AP868" s="95"/>
      <c r="AQ868" s="95"/>
      <c r="AR868" s="95"/>
      <c r="AS868" s="95"/>
      <c r="AT868" s="95"/>
      <c r="AU868" s="95"/>
      <c r="AV868" s="95"/>
      <c r="AW868" s="95"/>
      <c r="AX868" s="95"/>
      <c r="AY868" s="95"/>
      <c r="AZ868" s="95"/>
      <c r="BA868" s="95"/>
      <c r="BB868" s="95"/>
      <c r="BC868" s="95"/>
      <c r="BD868" s="95"/>
      <c r="BE868" s="95"/>
      <c r="BF868" s="95"/>
      <c r="BG868" s="95"/>
      <c r="BH868" s="95"/>
      <c r="BI868" s="95"/>
      <c r="BJ868" s="95"/>
      <c r="BK868" s="95"/>
      <c r="BL868" s="95"/>
      <c r="BM868" s="95"/>
      <c r="BN868" s="95"/>
      <c r="BO868" s="95"/>
    </row>
    <row r="869" spans="1:67" ht="25.5" hidden="1" x14ac:dyDescent="0.2">
      <c r="A869" s="52" t="s">
        <v>2235</v>
      </c>
      <c r="B869" s="52" t="s">
        <v>2236</v>
      </c>
      <c r="C869" s="53" t="s">
        <v>2237</v>
      </c>
      <c r="D869" s="55">
        <v>200</v>
      </c>
      <c r="E869" s="55">
        <v>10</v>
      </c>
      <c r="F869" s="56">
        <v>3.5</v>
      </c>
      <c r="G869" s="55">
        <v>4</v>
      </c>
      <c r="H869" s="55"/>
      <c r="I869" s="56"/>
      <c r="J869" s="90">
        <f t="shared" si="142"/>
        <v>0</v>
      </c>
      <c r="K869" s="77"/>
      <c r="L869" s="58">
        <v>1500</v>
      </c>
      <c r="N869" s="95"/>
      <c r="O869" s="95"/>
      <c r="P869" s="95"/>
      <c r="Q869" s="112">
        <f t="shared" si="145"/>
        <v>750</v>
      </c>
      <c r="R869" s="112">
        <f t="shared" si="143"/>
        <v>262.50000000000006</v>
      </c>
      <c r="S869" s="112">
        <f t="shared" si="144"/>
        <v>300</v>
      </c>
      <c r="T869" s="95"/>
      <c r="U869" s="95"/>
      <c r="V869" s="95"/>
      <c r="W869" s="95"/>
      <c r="X869" s="95"/>
      <c r="Y869" s="95"/>
      <c r="Z869" s="95"/>
      <c r="AA869" s="95"/>
      <c r="AB869" s="95"/>
      <c r="AC869" s="95"/>
      <c r="AD869" s="95"/>
      <c r="AE869" s="95"/>
      <c r="AF869" s="95"/>
      <c r="AG869" s="95"/>
      <c r="AH869" s="95"/>
      <c r="AI869" s="95"/>
      <c r="AJ869" s="95"/>
      <c r="AK869" s="95"/>
      <c r="AL869" s="95"/>
      <c r="AM869" s="95"/>
      <c r="AN869" s="95"/>
      <c r="AO869" s="95"/>
      <c r="AP869" s="95"/>
      <c r="AQ869" s="95"/>
      <c r="AR869" s="95"/>
      <c r="AS869" s="95"/>
      <c r="AT869" s="95"/>
      <c r="AU869" s="95"/>
      <c r="AV869" s="95"/>
      <c r="AW869" s="95"/>
      <c r="AX869" s="95"/>
      <c r="AY869" s="95"/>
      <c r="AZ869" s="95"/>
      <c r="BA869" s="95"/>
      <c r="BB869" s="95"/>
      <c r="BC869" s="95"/>
      <c r="BD869" s="95"/>
      <c r="BE869" s="95"/>
      <c r="BF869" s="95"/>
      <c r="BG869" s="95"/>
      <c r="BH869" s="95"/>
      <c r="BI869" s="95"/>
      <c r="BJ869" s="95"/>
      <c r="BK869" s="95"/>
      <c r="BL869" s="95"/>
      <c r="BM869" s="95"/>
      <c r="BN869" s="95"/>
      <c r="BO869" s="95"/>
    </row>
    <row r="870" spans="1:67" ht="25.5" hidden="1" x14ac:dyDescent="0.2">
      <c r="A870" s="52" t="s">
        <v>2238</v>
      </c>
      <c r="B870" s="52" t="s">
        <v>2239</v>
      </c>
      <c r="C870" s="53" t="s">
        <v>2240</v>
      </c>
      <c r="D870" s="55">
        <v>200</v>
      </c>
      <c r="E870" s="55">
        <v>10</v>
      </c>
      <c r="F870" s="56">
        <v>3.5</v>
      </c>
      <c r="G870" s="55">
        <v>4</v>
      </c>
      <c r="H870" s="55"/>
      <c r="I870" s="56"/>
      <c r="J870" s="90">
        <f t="shared" si="142"/>
        <v>0</v>
      </c>
      <c r="K870" s="77"/>
      <c r="L870" s="58">
        <v>10000</v>
      </c>
      <c r="N870" s="95"/>
      <c r="O870" s="95"/>
      <c r="P870" s="95"/>
      <c r="Q870" s="112">
        <f t="shared" si="145"/>
        <v>5000</v>
      </c>
      <c r="R870" s="112">
        <f t="shared" si="143"/>
        <v>1750.0000000000002</v>
      </c>
      <c r="S870" s="112">
        <f t="shared" si="144"/>
        <v>2000</v>
      </c>
      <c r="T870" s="95"/>
      <c r="U870" s="95"/>
      <c r="V870" s="95"/>
      <c r="W870" s="95"/>
      <c r="X870" s="95"/>
      <c r="Y870" s="95"/>
      <c r="Z870" s="95"/>
      <c r="AA870" s="95"/>
      <c r="AB870" s="95"/>
      <c r="AC870" s="95"/>
      <c r="AD870" s="95"/>
      <c r="AE870" s="95"/>
      <c r="AF870" s="95"/>
      <c r="AG870" s="95"/>
      <c r="AH870" s="95"/>
      <c r="AI870" s="95"/>
      <c r="AJ870" s="95"/>
      <c r="AK870" s="95"/>
      <c r="AL870" s="95"/>
      <c r="AM870" s="95"/>
      <c r="AN870" s="95"/>
      <c r="AO870" s="95"/>
      <c r="AP870" s="95"/>
      <c r="AQ870" s="95"/>
      <c r="AR870" s="95"/>
      <c r="AS870" s="95"/>
      <c r="AT870" s="95"/>
      <c r="AU870" s="95"/>
      <c r="AV870" s="95"/>
      <c r="AW870" s="95"/>
      <c r="AX870" s="95"/>
      <c r="AY870" s="95"/>
      <c r="AZ870" s="95"/>
      <c r="BA870" s="95"/>
      <c r="BB870" s="95"/>
      <c r="BC870" s="95"/>
      <c r="BD870" s="95"/>
      <c r="BE870" s="95"/>
      <c r="BF870" s="95"/>
      <c r="BG870" s="95"/>
      <c r="BH870" s="95"/>
      <c r="BI870" s="95"/>
      <c r="BJ870" s="95"/>
      <c r="BK870" s="95"/>
      <c r="BL870" s="95"/>
      <c r="BM870" s="95"/>
      <c r="BN870" s="95"/>
      <c r="BO870" s="95"/>
    </row>
    <row r="871" spans="1:67" ht="25.5" hidden="1" x14ac:dyDescent="0.2">
      <c r="A871" s="52" t="s">
        <v>2241</v>
      </c>
      <c r="B871" s="52" t="s">
        <v>2242</v>
      </c>
      <c r="C871" s="53" t="s">
        <v>2243</v>
      </c>
      <c r="D871" s="55">
        <v>200</v>
      </c>
      <c r="E871" s="55">
        <v>10</v>
      </c>
      <c r="F871" s="56">
        <v>3.5</v>
      </c>
      <c r="G871" s="55">
        <v>4</v>
      </c>
      <c r="H871" s="55"/>
      <c r="I871" s="56"/>
      <c r="J871" s="90">
        <f t="shared" si="142"/>
        <v>0</v>
      </c>
      <c r="K871" s="77"/>
      <c r="L871" s="58">
        <v>10000</v>
      </c>
      <c r="N871" s="95"/>
      <c r="O871" s="95"/>
      <c r="P871" s="95"/>
      <c r="Q871" s="112">
        <f t="shared" si="145"/>
        <v>5000</v>
      </c>
      <c r="R871" s="112">
        <f t="shared" si="143"/>
        <v>1750.0000000000002</v>
      </c>
      <c r="S871" s="112">
        <f t="shared" si="144"/>
        <v>2000</v>
      </c>
      <c r="T871" s="95"/>
      <c r="U871" s="95"/>
      <c r="V871" s="95"/>
      <c r="W871" s="95"/>
      <c r="X871" s="95"/>
      <c r="Y871" s="95"/>
      <c r="Z871" s="95"/>
      <c r="AA871" s="95"/>
      <c r="AB871" s="95"/>
      <c r="AC871" s="95"/>
      <c r="AD871" s="95"/>
      <c r="AE871" s="95"/>
      <c r="AF871" s="95"/>
      <c r="AG871" s="95"/>
      <c r="AH871" s="95"/>
      <c r="AI871" s="95"/>
      <c r="AJ871" s="95"/>
      <c r="AK871" s="95"/>
      <c r="AL871" s="95"/>
      <c r="AM871" s="95"/>
      <c r="AN871" s="95"/>
      <c r="AO871" s="95"/>
      <c r="AP871" s="95"/>
      <c r="AQ871" s="95"/>
      <c r="AR871" s="95"/>
      <c r="AS871" s="95"/>
      <c r="AT871" s="95"/>
      <c r="AU871" s="95"/>
      <c r="AV871" s="95"/>
      <c r="AW871" s="95"/>
      <c r="AX871" s="95"/>
      <c r="AY871" s="95"/>
      <c r="AZ871" s="95"/>
      <c r="BA871" s="95"/>
      <c r="BB871" s="95"/>
      <c r="BC871" s="95"/>
      <c r="BD871" s="95"/>
      <c r="BE871" s="95"/>
      <c r="BF871" s="95"/>
      <c r="BG871" s="95"/>
      <c r="BH871" s="95"/>
      <c r="BI871" s="95"/>
      <c r="BJ871" s="95"/>
      <c r="BK871" s="95"/>
      <c r="BL871" s="95"/>
      <c r="BM871" s="95"/>
      <c r="BN871" s="95"/>
      <c r="BO871" s="95"/>
    </row>
    <row r="872" spans="1:67" ht="25.5" hidden="1" x14ac:dyDescent="0.2">
      <c r="A872" s="52" t="s">
        <v>2244</v>
      </c>
      <c r="B872" s="52" t="s">
        <v>2245</v>
      </c>
      <c r="C872" s="53" t="s">
        <v>2246</v>
      </c>
      <c r="D872" s="55">
        <v>200</v>
      </c>
      <c r="E872" s="55">
        <v>10</v>
      </c>
      <c r="F872" s="56">
        <v>2.5</v>
      </c>
      <c r="G872" s="55">
        <v>4</v>
      </c>
      <c r="H872" s="55"/>
      <c r="I872" s="56"/>
      <c r="J872" s="90">
        <f t="shared" si="142"/>
        <v>0</v>
      </c>
      <c r="K872" s="77"/>
      <c r="L872" s="58">
        <v>1387200</v>
      </c>
      <c r="N872" s="95"/>
      <c r="O872" s="95"/>
      <c r="P872" s="95"/>
      <c r="Q872" s="112">
        <f t="shared" si="145"/>
        <v>624240</v>
      </c>
      <c r="R872" s="112">
        <f t="shared" si="143"/>
        <v>173400</v>
      </c>
      <c r="S872" s="112">
        <f t="shared" si="144"/>
        <v>277440</v>
      </c>
      <c r="T872" s="95"/>
      <c r="U872" s="95"/>
      <c r="V872" s="95"/>
      <c r="W872" s="95"/>
      <c r="X872" s="95"/>
      <c r="Y872" s="95"/>
      <c r="Z872" s="95"/>
      <c r="AA872" s="95"/>
      <c r="AB872" s="95"/>
      <c r="AC872" s="95"/>
      <c r="AD872" s="95"/>
      <c r="AE872" s="95"/>
      <c r="AF872" s="95"/>
      <c r="AG872" s="95"/>
      <c r="AH872" s="95"/>
      <c r="AI872" s="95"/>
      <c r="AJ872" s="95"/>
      <c r="AK872" s="95"/>
      <c r="AL872" s="95"/>
      <c r="AM872" s="95"/>
      <c r="AN872" s="95"/>
      <c r="AO872" s="95"/>
      <c r="AP872" s="95"/>
      <c r="AQ872" s="95"/>
      <c r="AR872" s="95"/>
      <c r="AS872" s="95"/>
      <c r="AT872" s="95"/>
      <c r="AU872" s="95"/>
      <c r="AV872" s="95"/>
      <c r="AW872" s="95"/>
      <c r="AX872" s="95"/>
      <c r="AY872" s="95"/>
      <c r="AZ872" s="95"/>
      <c r="BA872" s="95"/>
      <c r="BB872" s="95"/>
      <c r="BC872" s="95"/>
      <c r="BD872" s="95"/>
      <c r="BE872" s="95"/>
      <c r="BF872" s="95"/>
      <c r="BG872" s="95"/>
      <c r="BH872" s="95"/>
      <c r="BI872" s="95"/>
      <c r="BJ872" s="95"/>
      <c r="BK872" s="95"/>
      <c r="BL872" s="95"/>
      <c r="BM872" s="95"/>
      <c r="BN872" s="95"/>
      <c r="BO872" s="95"/>
    </row>
    <row r="873" spans="1:67" ht="25.5" hidden="1" x14ac:dyDescent="0.2">
      <c r="A873" s="52" t="s">
        <v>2247</v>
      </c>
      <c r="B873" s="52" t="s">
        <v>2248</v>
      </c>
      <c r="C873" s="53" t="s">
        <v>2249</v>
      </c>
      <c r="D873" s="55">
        <v>200</v>
      </c>
      <c r="E873" s="55">
        <v>10</v>
      </c>
      <c r="F873" s="56">
        <v>3.5</v>
      </c>
      <c r="G873" s="55">
        <v>4</v>
      </c>
      <c r="H873" s="55"/>
      <c r="I873" s="56"/>
      <c r="J873" s="90">
        <f t="shared" si="142"/>
        <v>0</v>
      </c>
      <c r="K873" s="77"/>
      <c r="L873" s="58">
        <v>40000</v>
      </c>
      <c r="N873" s="95"/>
      <c r="O873" s="95"/>
      <c r="P873" s="95"/>
      <c r="Q873" s="112">
        <f t="shared" si="145"/>
        <v>18000</v>
      </c>
      <c r="R873" s="112">
        <f t="shared" si="143"/>
        <v>7000.0000000000009</v>
      </c>
      <c r="S873" s="112">
        <f t="shared" si="144"/>
        <v>8000</v>
      </c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95"/>
      <c r="AJ873" s="95"/>
      <c r="AK873" s="95"/>
      <c r="AL873" s="95"/>
      <c r="AM873" s="95"/>
      <c r="AN873" s="95"/>
      <c r="AO873" s="95"/>
      <c r="AP873" s="95"/>
      <c r="AQ873" s="95"/>
      <c r="AR873" s="95"/>
      <c r="AS873" s="95"/>
      <c r="AT873" s="95"/>
      <c r="AU873" s="95"/>
      <c r="AV873" s="95"/>
      <c r="AW873" s="95"/>
      <c r="AX873" s="95"/>
      <c r="AY873" s="95"/>
      <c r="AZ873" s="95"/>
      <c r="BA873" s="95"/>
      <c r="BB873" s="95"/>
      <c r="BC873" s="95"/>
      <c r="BD873" s="95"/>
      <c r="BE873" s="95"/>
      <c r="BF873" s="95"/>
      <c r="BG873" s="95"/>
      <c r="BH873" s="95"/>
      <c r="BI873" s="95"/>
      <c r="BJ873" s="95"/>
      <c r="BK873" s="95"/>
      <c r="BL873" s="95"/>
      <c r="BM873" s="95"/>
      <c r="BN873" s="95"/>
      <c r="BO873" s="95"/>
    </row>
    <row r="874" spans="1:67" ht="25.5" hidden="1" x14ac:dyDescent="0.2">
      <c r="A874" s="52" t="s">
        <v>2250</v>
      </c>
      <c r="B874" s="52" t="s">
        <v>2251</v>
      </c>
      <c r="C874" s="53" t="s">
        <v>2252</v>
      </c>
      <c r="D874" s="55">
        <v>200</v>
      </c>
      <c r="E874" s="55">
        <v>10</v>
      </c>
      <c r="F874" s="56">
        <v>6.5</v>
      </c>
      <c r="G874" s="55">
        <v>4</v>
      </c>
      <c r="H874" s="55"/>
      <c r="I874" s="56"/>
      <c r="J874" s="90">
        <f t="shared" si="142"/>
        <v>0</v>
      </c>
      <c r="K874" s="77"/>
      <c r="L874" s="58">
        <v>1000</v>
      </c>
      <c r="N874" s="95"/>
      <c r="O874" s="95"/>
      <c r="P874" s="95"/>
      <c r="Q874" s="112">
        <f t="shared" si="145"/>
        <v>500</v>
      </c>
      <c r="R874" s="112">
        <f t="shared" si="143"/>
        <v>325</v>
      </c>
      <c r="S874" s="112">
        <f t="shared" si="144"/>
        <v>200</v>
      </c>
      <c r="T874" s="95"/>
      <c r="U874" s="95"/>
      <c r="V874" s="95"/>
      <c r="W874" s="95"/>
      <c r="X874" s="95"/>
      <c r="Y874" s="95"/>
      <c r="Z874" s="95"/>
      <c r="AA874" s="95"/>
      <c r="AB874" s="95"/>
      <c r="AC874" s="95"/>
      <c r="AD874" s="95"/>
      <c r="AE874" s="95"/>
      <c r="AF874" s="95"/>
      <c r="AG874" s="95"/>
      <c r="AH874" s="95"/>
      <c r="AI874" s="95"/>
      <c r="AJ874" s="95"/>
      <c r="AK874" s="95"/>
      <c r="AL874" s="95"/>
      <c r="AM874" s="95"/>
      <c r="AN874" s="95"/>
      <c r="AO874" s="95"/>
      <c r="AP874" s="95"/>
      <c r="AQ874" s="95"/>
      <c r="AR874" s="95"/>
      <c r="AS874" s="95"/>
      <c r="AT874" s="95"/>
      <c r="AU874" s="95"/>
      <c r="AV874" s="95"/>
      <c r="AW874" s="95"/>
      <c r="AX874" s="95"/>
      <c r="AY874" s="95"/>
      <c r="AZ874" s="95"/>
      <c r="BA874" s="95"/>
      <c r="BB874" s="95"/>
      <c r="BC874" s="95"/>
      <c r="BD874" s="95"/>
      <c r="BE874" s="95"/>
      <c r="BF874" s="95"/>
      <c r="BG874" s="95"/>
      <c r="BH874" s="95"/>
      <c r="BI874" s="95"/>
      <c r="BJ874" s="95"/>
      <c r="BK874" s="95"/>
      <c r="BL874" s="95"/>
      <c r="BM874" s="95"/>
      <c r="BN874" s="95"/>
      <c r="BO874" s="95"/>
    </row>
    <row r="875" spans="1:67" ht="25.5" hidden="1" x14ac:dyDescent="0.2">
      <c r="A875" s="52" t="s">
        <v>2253</v>
      </c>
      <c r="B875" s="52" t="s">
        <v>2254</v>
      </c>
      <c r="C875" s="53" t="s">
        <v>2255</v>
      </c>
      <c r="D875" s="55">
        <v>180</v>
      </c>
      <c r="E875" s="55">
        <v>10</v>
      </c>
      <c r="F875" s="56">
        <v>1.4</v>
      </c>
      <c r="G875" s="55">
        <v>4</v>
      </c>
      <c r="H875" s="55"/>
      <c r="I875" s="56"/>
      <c r="J875" s="90">
        <f t="shared" si="142"/>
        <v>0</v>
      </c>
      <c r="K875" s="77"/>
      <c r="L875" s="58">
        <v>546000</v>
      </c>
      <c r="N875" s="95"/>
      <c r="O875" s="95"/>
      <c r="P875" s="95"/>
      <c r="Q875" s="112">
        <f t="shared" si="145"/>
        <v>273000</v>
      </c>
      <c r="R875" s="112">
        <f t="shared" si="143"/>
        <v>42466.666666666664</v>
      </c>
      <c r="S875" s="112">
        <f t="shared" si="144"/>
        <v>121333.33333333333</v>
      </c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95"/>
      <c r="AJ875" s="95"/>
      <c r="AK875" s="95"/>
      <c r="AL875" s="95"/>
      <c r="AM875" s="95"/>
      <c r="AN875" s="95"/>
      <c r="AO875" s="95"/>
      <c r="AP875" s="95"/>
      <c r="AQ875" s="95"/>
      <c r="AR875" s="95"/>
      <c r="AS875" s="95"/>
      <c r="AT875" s="95"/>
      <c r="AU875" s="95"/>
      <c r="AV875" s="95"/>
      <c r="AW875" s="95"/>
      <c r="AX875" s="95"/>
      <c r="AY875" s="95"/>
      <c r="AZ875" s="95"/>
      <c r="BA875" s="95"/>
      <c r="BB875" s="95"/>
      <c r="BC875" s="95"/>
      <c r="BD875" s="95"/>
      <c r="BE875" s="95"/>
      <c r="BF875" s="95"/>
      <c r="BG875" s="95"/>
      <c r="BH875" s="95"/>
      <c r="BI875" s="95"/>
      <c r="BJ875" s="95"/>
      <c r="BK875" s="95"/>
      <c r="BL875" s="95"/>
      <c r="BM875" s="95"/>
      <c r="BN875" s="95"/>
      <c r="BO875" s="95"/>
    </row>
    <row r="876" spans="1:67" ht="25.5" hidden="1" x14ac:dyDescent="0.2">
      <c r="A876" s="52" t="s">
        <v>2256</v>
      </c>
      <c r="B876" s="52" t="s">
        <v>2257</v>
      </c>
      <c r="C876" s="53" t="s">
        <v>2258</v>
      </c>
      <c r="D876" s="55">
        <v>200</v>
      </c>
      <c r="E876" s="55">
        <v>10</v>
      </c>
      <c r="F876" s="56">
        <v>6.5</v>
      </c>
      <c r="G876" s="55">
        <v>4</v>
      </c>
      <c r="H876" s="55"/>
      <c r="I876" s="56"/>
      <c r="J876" s="90">
        <f t="shared" si="142"/>
        <v>0</v>
      </c>
      <c r="K876" s="77"/>
      <c r="L876" s="58">
        <v>3500</v>
      </c>
      <c r="N876" s="95"/>
      <c r="O876" s="95"/>
      <c r="P876" s="95"/>
      <c r="Q876" s="112">
        <f t="shared" si="145"/>
        <v>1750</v>
      </c>
      <c r="R876" s="112">
        <f t="shared" si="143"/>
        <v>1137.5</v>
      </c>
      <c r="S876" s="112">
        <f t="shared" si="144"/>
        <v>700</v>
      </c>
      <c r="T876" s="95"/>
      <c r="U876" s="95"/>
      <c r="V876" s="95"/>
      <c r="W876" s="95"/>
      <c r="X876" s="95"/>
      <c r="Y876" s="95"/>
      <c r="Z876" s="95"/>
      <c r="AA876" s="95"/>
      <c r="AB876" s="95"/>
      <c r="AC876" s="95"/>
      <c r="AD876" s="95"/>
      <c r="AE876" s="95"/>
      <c r="AF876" s="95"/>
      <c r="AG876" s="95"/>
      <c r="AH876" s="95"/>
      <c r="AI876" s="95"/>
      <c r="AJ876" s="95"/>
      <c r="AK876" s="95"/>
      <c r="AL876" s="95"/>
      <c r="AM876" s="95"/>
      <c r="AN876" s="95"/>
      <c r="AO876" s="95"/>
      <c r="AP876" s="95"/>
      <c r="AQ876" s="95"/>
      <c r="AR876" s="95"/>
      <c r="AS876" s="95"/>
      <c r="AT876" s="95"/>
      <c r="AU876" s="95"/>
      <c r="AV876" s="95"/>
      <c r="AW876" s="95"/>
      <c r="AX876" s="95"/>
      <c r="AY876" s="95"/>
      <c r="AZ876" s="95"/>
      <c r="BA876" s="95"/>
      <c r="BB876" s="95"/>
      <c r="BC876" s="95"/>
      <c r="BD876" s="95"/>
      <c r="BE876" s="95"/>
      <c r="BF876" s="95"/>
      <c r="BG876" s="95"/>
      <c r="BH876" s="95"/>
      <c r="BI876" s="95"/>
      <c r="BJ876" s="95"/>
      <c r="BK876" s="95"/>
      <c r="BL876" s="95"/>
      <c r="BM876" s="95"/>
      <c r="BN876" s="95"/>
      <c r="BO876" s="95"/>
    </row>
    <row r="877" spans="1:67" ht="38.25" hidden="1" x14ac:dyDescent="0.2">
      <c r="A877" s="50"/>
      <c r="B877" s="48" t="s">
        <v>2259</v>
      </c>
      <c r="C877" s="49" t="s">
        <v>2260</v>
      </c>
      <c r="D877" s="50"/>
      <c r="E877" s="50"/>
      <c r="F877" s="50"/>
      <c r="G877" s="50"/>
      <c r="H877" s="50"/>
      <c r="I877" s="50"/>
      <c r="J877" s="90">
        <f t="shared" si="142"/>
        <v>0</v>
      </c>
      <c r="K877" s="77"/>
      <c r="L877" s="51"/>
      <c r="N877" s="95"/>
      <c r="O877" s="95"/>
      <c r="P877" s="95"/>
      <c r="Q877" s="112" t="str">
        <f t="shared" si="145"/>
        <v/>
      </c>
      <c r="R877" s="112" t="str">
        <f t="shared" si="143"/>
        <v/>
      </c>
      <c r="S877" s="112" t="str">
        <f t="shared" si="144"/>
        <v/>
      </c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5"/>
      <c r="AH877" s="95"/>
      <c r="AI877" s="95"/>
      <c r="AJ877" s="95"/>
      <c r="AK877" s="95"/>
      <c r="AL877" s="95"/>
      <c r="AM877" s="95"/>
      <c r="AN877" s="95"/>
      <c r="AO877" s="95"/>
      <c r="AP877" s="95"/>
      <c r="AQ877" s="95"/>
      <c r="AR877" s="95"/>
      <c r="AS877" s="95"/>
      <c r="AT877" s="95"/>
      <c r="AU877" s="95"/>
      <c r="AV877" s="95"/>
      <c r="AW877" s="95"/>
      <c r="AX877" s="95"/>
      <c r="AY877" s="95"/>
      <c r="AZ877" s="95"/>
      <c r="BA877" s="95"/>
      <c r="BB877" s="95"/>
      <c r="BC877" s="95"/>
      <c r="BD877" s="95"/>
      <c r="BE877" s="95"/>
      <c r="BF877" s="95"/>
      <c r="BG877" s="95"/>
      <c r="BH877" s="95"/>
      <c r="BI877" s="95"/>
      <c r="BJ877" s="95"/>
      <c r="BK877" s="95"/>
      <c r="BL877" s="95"/>
      <c r="BM877" s="95"/>
      <c r="BN877" s="95"/>
      <c r="BO877" s="95"/>
    </row>
    <row r="878" spans="1:67" ht="25.5" hidden="1" x14ac:dyDescent="0.2">
      <c r="A878" s="52" t="s">
        <v>2261</v>
      </c>
      <c r="B878" s="52" t="s">
        <v>2262</v>
      </c>
      <c r="C878" s="53" t="s">
        <v>2263</v>
      </c>
      <c r="D878" s="55">
        <v>220</v>
      </c>
      <c r="E878" s="55">
        <v>10</v>
      </c>
      <c r="F878" s="57">
        <v>3.5</v>
      </c>
      <c r="G878" s="55">
        <v>5</v>
      </c>
      <c r="H878" s="55"/>
      <c r="I878" s="57"/>
      <c r="J878" s="90">
        <f t="shared" si="142"/>
        <v>0</v>
      </c>
      <c r="K878" s="77"/>
      <c r="L878" s="58">
        <v>508246</v>
      </c>
      <c r="N878" s="95"/>
      <c r="O878" s="95"/>
      <c r="P878" s="95"/>
      <c r="Q878" s="112">
        <f t="shared" si="145"/>
        <v>207918.81818181818</v>
      </c>
      <c r="R878" s="112">
        <f t="shared" si="143"/>
        <v>80857.318181818177</v>
      </c>
      <c r="S878" s="112">
        <f t="shared" si="144"/>
        <v>115510.45454545454</v>
      </c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95"/>
      <c r="AH878" s="95"/>
      <c r="AI878" s="95"/>
      <c r="AJ878" s="95"/>
      <c r="AK878" s="95"/>
      <c r="AL878" s="95"/>
      <c r="AM878" s="95"/>
      <c r="AN878" s="95"/>
      <c r="AO878" s="95"/>
      <c r="AP878" s="95"/>
      <c r="AQ878" s="95"/>
      <c r="AR878" s="95"/>
      <c r="AS878" s="95"/>
      <c r="AT878" s="95"/>
      <c r="AU878" s="95"/>
      <c r="AV878" s="95"/>
      <c r="AW878" s="95"/>
      <c r="AX878" s="95"/>
      <c r="AY878" s="95"/>
      <c r="AZ878" s="95"/>
      <c r="BA878" s="95"/>
      <c r="BB878" s="95"/>
      <c r="BC878" s="95"/>
      <c r="BD878" s="95"/>
      <c r="BE878" s="95"/>
      <c r="BF878" s="95"/>
      <c r="BG878" s="95"/>
      <c r="BH878" s="95"/>
      <c r="BI878" s="95"/>
      <c r="BJ878" s="95"/>
      <c r="BK878" s="95"/>
      <c r="BL878" s="95"/>
      <c r="BM878" s="95"/>
      <c r="BN878" s="95"/>
      <c r="BO878" s="95"/>
    </row>
    <row r="879" spans="1:67" ht="25.5" hidden="1" x14ac:dyDescent="0.2">
      <c r="A879" s="52" t="s">
        <v>2264</v>
      </c>
      <c r="B879" s="52" t="s">
        <v>2265</v>
      </c>
      <c r="C879" s="53" t="s">
        <v>2266</v>
      </c>
      <c r="D879" s="55">
        <v>220</v>
      </c>
      <c r="E879" s="55">
        <v>10</v>
      </c>
      <c r="F879" s="57">
        <v>3.5</v>
      </c>
      <c r="G879" s="55">
        <v>5</v>
      </c>
      <c r="H879" s="55"/>
      <c r="I879" s="57"/>
      <c r="J879" s="90">
        <f t="shared" si="142"/>
        <v>0</v>
      </c>
      <c r="K879" s="77"/>
      <c r="L879" s="58">
        <v>49988</v>
      </c>
      <c r="N879" s="95"/>
      <c r="O879" s="95"/>
      <c r="P879" s="95"/>
      <c r="Q879" s="112">
        <f t="shared" si="145"/>
        <v>20449.636363636364</v>
      </c>
      <c r="R879" s="112">
        <f t="shared" si="143"/>
        <v>7952.6363636363649</v>
      </c>
      <c r="S879" s="112">
        <f t="shared" si="144"/>
        <v>11360.90909090909</v>
      </c>
      <c r="T879" s="95"/>
      <c r="U879" s="95"/>
      <c r="V879" s="95"/>
      <c r="W879" s="95"/>
      <c r="X879" s="95"/>
      <c r="Y879" s="95"/>
      <c r="Z879" s="95"/>
      <c r="AA879" s="95"/>
      <c r="AB879" s="95"/>
      <c r="AC879" s="95"/>
      <c r="AD879" s="95"/>
      <c r="AE879" s="95"/>
      <c r="AF879" s="95"/>
      <c r="AG879" s="95"/>
      <c r="AH879" s="95"/>
      <c r="AI879" s="95"/>
      <c r="AJ879" s="95"/>
      <c r="AK879" s="95"/>
      <c r="AL879" s="95"/>
      <c r="AM879" s="95"/>
      <c r="AN879" s="95"/>
      <c r="AO879" s="95"/>
      <c r="AP879" s="95"/>
      <c r="AQ879" s="95"/>
      <c r="AR879" s="95"/>
      <c r="AS879" s="95"/>
      <c r="AT879" s="95"/>
      <c r="AU879" s="95"/>
      <c r="AV879" s="95"/>
      <c r="AW879" s="95"/>
      <c r="AX879" s="95"/>
      <c r="AY879" s="95"/>
      <c r="AZ879" s="95"/>
      <c r="BA879" s="95"/>
      <c r="BB879" s="95"/>
      <c r="BC879" s="95"/>
      <c r="BD879" s="95"/>
      <c r="BE879" s="95"/>
      <c r="BF879" s="95"/>
      <c r="BG879" s="95"/>
      <c r="BH879" s="95"/>
      <c r="BI879" s="95"/>
      <c r="BJ879" s="95"/>
      <c r="BK879" s="95"/>
      <c r="BL879" s="95"/>
      <c r="BM879" s="95"/>
      <c r="BN879" s="95"/>
      <c r="BO879" s="95"/>
    </row>
    <row r="880" spans="1:67" ht="25.5" hidden="1" x14ac:dyDescent="0.2">
      <c r="A880" s="52" t="s">
        <v>2267</v>
      </c>
      <c r="B880" s="52" t="s">
        <v>2268</v>
      </c>
      <c r="C880" s="53" t="s">
        <v>2269</v>
      </c>
      <c r="D880" s="55">
        <v>220</v>
      </c>
      <c r="E880" s="55">
        <v>10</v>
      </c>
      <c r="F880" s="57">
        <v>3.5</v>
      </c>
      <c r="G880" s="55">
        <v>5</v>
      </c>
      <c r="H880" s="55"/>
      <c r="I880" s="57"/>
      <c r="J880" s="90">
        <f t="shared" si="142"/>
        <v>0</v>
      </c>
      <c r="K880" s="77"/>
      <c r="L880" s="58">
        <v>210613</v>
      </c>
      <c r="N880" s="95"/>
      <c r="O880" s="95"/>
      <c r="P880" s="95"/>
      <c r="Q880" s="112">
        <f t="shared" si="145"/>
        <v>86159.863636363632</v>
      </c>
      <c r="R880" s="112">
        <f t="shared" si="143"/>
        <v>33506.61363636364</v>
      </c>
      <c r="S880" s="112">
        <f t="shared" si="144"/>
        <v>47866.590909090912</v>
      </c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</row>
    <row r="881" spans="1:67" ht="25.5" hidden="1" x14ac:dyDescent="0.2">
      <c r="A881" s="52" t="s">
        <v>2270</v>
      </c>
      <c r="B881" s="52" t="s">
        <v>2271</v>
      </c>
      <c r="C881" s="53" t="s">
        <v>2272</v>
      </c>
      <c r="D881" s="55">
        <v>220</v>
      </c>
      <c r="E881" s="55">
        <v>10</v>
      </c>
      <c r="F881" s="57">
        <v>3.5</v>
      </c>
      <c r="G881" s="55">
        <v>5</v>
      </c>
      <c r="H881" s="55"/>
      <c r="I881" s="57"/>
      <c r="J881" s="90">
        <f t="shared" si="142"/>
        <v>0</v>
      </c>
      <c r="K881" s="77"/>
      <c r="L881" s="58">
        <v>1000900</v>
      </c>
      <c r="N881" s="95"/>
      <c r="O881" s="95"/>
      <c r="P881" s="95"/>
      <c r="Q881" s="112">
        <f t="shared" si="145"/>
        <v>409459.09090909088</v>
      </c>
      <c r="R881" s="112">
        <f t="shared" si="143"/>
        <v>159234.09090909091</v>
      </c>
      <c r="S881" s="112">
        <f t="shared" si="144"/>
        <v>227477.27272727274</v>
      </c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</row>
    <row r="882" spans="1:67" ht="25.5" hidden="1" x14ac:dyDescent="0.2">
      <c r="A882" s="52" t="s">
        <v>2273</v>
      </c>
      <c r="B882" s="52" t="s">
        <v>2274</v>
      </c>
      <c r="C882" s="53" t="s">
        <v>2275</v>
      </c>
      <c r="D882" s="55">
        <v>220</v>
      </c>
      <c r="E882" s="55">
        <v>10</v>
      </c>
      <c r="F882" s="57">
        <v>3.5</v>
      </c>
      <c r="G882" s="55">
        <v>5</v>
      </c>
      <c r="H882" s="55"/>
      <c r="I882" s="57"/>
      <c r="J882" s="90">
        <f t="shared" si="142"/>
        <v>0</v>
      </c>
      <c r="K882" s="77"/>
      <c r="L882" s="58">
        <v>946212</v>
      </c>
      <c r="N882" s="95"/>
      <c r="O882" s="95"/>
      <c r="P882" s="95"/>
      <c r="Q882" s="112">
        <f t="shared" si="145"/>
        <v>387086.72727272729</v>
      </c>
      <c r="R882" s="112">
        <f t="shared" si="143"/>
        <v>150533.72727272729</v>
      </c>
      <c r="S882" s="112">
        <f t="shared" si="144"/>
        <v>215048.18181818182</v>
      </c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</row>
    <row r="883" spans="1:67" ht="25.5" hidden="1" x14ac:dyDescent="0.2">
      <c r="A883" s="52" t="s">
        <v>2276</v>
      </c>
      <c r="B883" s="52" t="s">
        <v>2277</v>
      </c>
      <c r="C883" s="53" t="s">
        <v>2278</v>
      </c>
      <c r="D883" s="55">
        <v>220</v>
      </c>
      <c r="E883" s="55">
        <v>10</v>
      </c>
      <c r="F883" s="57">
        <v>3.5</v>
      </c>
      <c r="G883" s="55">
        <v>5</v>
      </c>
      <c r="H883" s="55"/>
      <c r="I883" s="57"/>
      <c r="J883" s="90">
        <f t="shared" si="142"/>
        <v>0</v>
      </c>
      <c r="K883" s="77"/>
      <c r="L883" s="58">
        <v>1618868</v>
      </c>
      <c r="N883" s="95"/>
      <c r="O883" s="95"/>
      <c r="P883" s="95"/>
      <c r="Q883" s="112">
        <f t="shared" si="145"/>
        <v>662264.18181818177</v>
      </c>
      <c r="R883" s="112">
        <f t="shared" si="143"/>
        <v>257547.18181818185</v>
      </c>
      <c r="S883" s="112">
        <f t="shared" si="144"/>
        <v>367924.54545454547</v>
      </c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</row>
    <row r="884" spans="1:67" ht="25.5" hidden="1" x14ac:dyDescent="0.2">
      <c r="A884" s="52" t="s">
        <v>2279</v>
      </c>
      <c r="B884" s="52" t="s">
        <v>2280</v>
      </c>
      <c r="C884" s="53" t="s">
        <v>2281</v>
      </c>
      <c r="D884" s="55">
        <v>220</v>
      </c>
      <c r="E884" s="55">
        <v>10</v>
      </c>
      <c r="F884" s="57">
        <v>3.5</v>
      </c>
      <c r="G884" s="55">
        <v>5</v>
      </c>
      <c r="H884" s="55"/>
      <c r="I884" s="57"/>
      <c r="J884" s="90">
        <f t="shared" si="142"/>
        <v>0</v>
      </c>
      <c r="K884" s="77"/>
      <c r="L884" s="58">
        <v>507559</v>
      </c>
      <c r="N884" s="95"/>
      <c r="O884" s="95"/>
      <c r="P884" s="95"/>
      <c r="Q884" s="112">
        <f t="shared" si="145"/>
        <v>207637.77272727274</v>
      </c>
      <c r="R884" s="112">
        <f t="shared" si="143"/>
        <v>80748.022727272721</v>
      </c>
      <c r="S884" s="112">
        <f t="shared" si="144"/>
        <v>115354.31818181818</v>
      </c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</row>
    <row r="885" spans="1:67" ht="25.5" hidden="1" x14ac:dyDescent="0.2">
      <c r="A885" s="52" t="s">
        <v>2282</v>
      </c>
      <c r="B885" s="52" t="s">
        <v>2283</v>
      </c>
      <c r="C885" s="53" t="s">
        <v>2284</v>
      </c>
      <c r="D885" s="55">
        <v>220</v>
      </c>
      <c r="E885" s="55">
        <v>10</v>
      </c>
      <c r="F885" s="57">
        <v>3.5</v>
      </c>
      <c r="G885" s="55">
        <v>5</v>
      </c>
      <c r="H885" s="55"/>
      <c r="I885" s="57"/>
      <c r="J885" s="90">
        <f t="shared" si="142"/>
        <v>0</v>
      </c>
      <c r="K885" s="77"/>
      <c r="L885" s="58">
        <v>955957</v>
      </c>
      <c r="N885" s="95"/>
      <c r="O885" s="95"/>
      <c r="P885" s="95"/>
      <c r="Q885" s="112">
        <f t="shared" si="145"/>
        <v>391073.31818181818</v>
      </c>
      <c r="R885" s="112">
        <f t="shared" si="143"/>
        <v>152084.06818181821</v>
      </c>
      <c r="S885" s="112">
        <f t="shared" si="144"/>
        <v>217262.95454545456</v>
      </c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</row>
    <row r="886" spans="1:67" ht="25.5" hidden="1" x14ac:dyDescent="0.2">
      <c r="A886" s="52" t="s">
        <v>2285</v>
      </c>
      <c r="B886" s="52" t="s">
        <v>2286</v>
      </c>
      <c r="C886" s="53" t="s">
        <v>2287</v>
      </c>
      <c r="D886" s="55">
        <v>220</v>
      </c>
      <c r="E886" s="55">
        <v>10</v>
      </c>
      <c r="F886" s="57">
        <v>3.5</v>
      </c>
      <c r="G886" s="55">
        <v>5</v>
      </c>
      <c r="H886" s="55"/>
      <c r="I886" s="57"/>
      <c r="J886" s="90">
        <f t="shared" si="142"/>
        <v>0</v>
      </c>
      <c r="K886" s="77"/>
      <c r="L886" s="58">
        <v>19835</v>
      </c>
      <c r="N886" s="95"/>
      <c r="O886" s="95"/>
      <c r="P886" s="95"/>
      <c r="Q886" s="112">
        <f t="shared" si="145"/>
        <v>9015.9090909090901</v>
      </c>
      <c r="R886" s="112">
        <f t="shared" si="143"/>
        <v>3155.5681818181824</v>
      </c>
      <c r="S886" s="112">
        <f t="shared" si="144"/>
        <v>4507.954545454545</v>
      </c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</row>
    <row r="887" spans="1:67" ht="25.5" hidden="1" x14ac:dyDescent="0.2">
      <c r="A887" s="52" t="s">
        <v>2288</v>
      </c>
      <c r="B887" s="52" t="s">
        <v>2289</v>
      </c>
      <c r="C887" s="53" t="s">
        <v>2290</v>
      </c>
      <c r="D887" s="55">
        <v>220</v>
      </c>
      <c r="E887" s="55">
        <v>10</v>
      </c>
      <c r="F887" s="57">
        <v>3.5</v>
      </c>
      <c r="G887" s="55">
        <v>5</v>
      </c>
      <c r="H887" s="55"/>
      <c r="I887" s="57"/>
      <c r="J887" s="90">
        <f t="shared" si="142"/>
        <v>0</v>
      </c>
      <c r="K887" s="77"/>
      <c r="L887" s="58">
        <v>182524</v>
      </c>
      <c r="N887" s="95"/>
      <c r="O887" s="95"/>
      <c r="P887" s="95"/>
      <c r="Q887" s="112">
        <f t="shared" si="145"/>
        <v>74668.909090909088</v>
      </c>
      <c r="R887" s="112">
        <f t="shared" si="143"/>
        <v>29037.909090909096</v>
      </c>
      <c r="S887" s="112">
        <f t="shared" si="144"/>
        <v>41482.727272727272</v>
      </c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</row>
    <row r="888" spans="1:67" ht="25.5" hidden="1" x14ac:dyDescent="0.2">
      <c r="A888" s="52" t="s">
        <v>2291</v>
      </c>
      <c r="B888" s="52" t="s">
        <v>2292</v>
      </c>
      <c r="C888" s="53" t="s">
        <v>2293</v>
      </c>
      <c r="D888" s="55">
        <v>220</v>
      </c>
      <c r="E888" s="55">
        <v>10</v>
      </c>
      <c r="F888" s="57">
        <v>3.5</v>
      </c>
      <c r="G888" s="55">
        <v>5</v>
      </c>
      <c r="H888" s="55"/>
      <c r="I888" s="57"/>
      <c r="J888" s="90">
        <f t="shared" si="142"/>
        <v>0</v>
      </c>
      <c r="K888" s="77"/>
      <c r="L888" s="58">
        <v>174957</v>
      </c>
      <c r="N888" s="95"/>
      <c r="O888" s="95"/>
      <c r="P888" s="95"/>
      <c r="Q888" s="112">
        <f t="shared" si="145"/>
        <v>71573.318181818177</v>
      </c>
      <c r="R888" s="112">
        <f t="shared" si="143"/>
        <v>27834.068181818187</v>
      </c>
      <c r="S888" s="112">
        <f t="shared" si="144"/>
        <v>39762.954545454544</v>
      </c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</row>
    <row r="889" spans="1:67" ht="25.5" hidden="1" x14ac:dyDescent="0.2">
      <c r="A889" s="52" t="s">
        <v>2294</v>
      </c>
      <c r="B889" s="52" t="s">
        <v>2295</v>
      </c>
      <c r="C889" s="53" t="s">
        <v>2296</v>
      </c>
      <c r="D889" s="55">
        <v>220</v>
      </c>
      <c r="E889" s="55">
        <v>10</v>
      </c>
      <c r="F889" s="57">
        <v>3.5</v>
      </c>
      <c r="G889" s="55">
        <v>5</v>
      </c>
      <c r="H889" s="55"/>
      <c r="I889" s="57"/>
      <c r="J889" s="90">
        <f t="shared" si="142"/>
        <v>0</v>
      </c>
      <c r="K889" s="77"/>
      <c r="L889" s="58">
        <v>150307</v>
      </c>
      <c r="N889" s="95"/>
      <c r="O889" s="95"/>
      <c r="P889" s="95"/>
      <c r="Q889" s="112">
        <f t="shared" si="145"/>
        <v>61489.227272727272</v>
      </c>
      <c r="R889" s="112">
        <f t="shared" si="143"/>
        <v>23912.477272727276</v>
      </c>
      <c r="S889" s="112">
        <f t="shared" si="144"/>
        <v>34160.681818181816</v>
      </c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</row>
    <row r="890" spans="1:67" ht="25.5" hidden="1" x14ac:dyDescent="0.2">
      <c r="A890" s="52" t="s">
        <v>2297</v>
      </c>
      <c r="B890" s="52" t="s">
        <v>2298</v>
      </c>
      <c r="C890" s="53" t="s">
        <v>2299</v>
      </c>
      <c r="D890" s="55">
        <v>220</v>
      </c>
      <c r="E890" s="55">
        <v>10</v>
      </c>
      <c r="F890" s="57">
        <v>3.5</v>
      </c>
      <c r="G890" s="55">
        <v>5</v>
      </c>
      <c r="H890" s="55"/>
      <c r="I890" s="57"/>
      <c r="J890" s="90">
        <f t="shared" si="142"/>
        <v>0</v>
      </c>
      <c r="K890" s="77"/>
      <c r="L890" s="58">
        <v>36574</v>
      </c>
      <c r="N890" s="95"/>
      <c r="O890" s="95"/>
      <c r="P890" s="95"/>
      <c r="Q890" s="112">
        <f t="shared" si="145"/>
        <v>14962.09090909091</v>
      </c>
      <c r="R890" s="112">
        <f t="shared" si="143"/>
        <v>5818.5909090909099</v>
      </c>
      <c r="S890" s="112">
        <f t="shared" si="144"/>
        <v>8312.2727272727279</v>
      </c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</row>
    <row r="891" spans="1:67" ht="25.5" hidden="1" x14ac:dyDescent="0.2">
      <c r="A891" s="52" t="s">
        <v>2300</v>
      </c>
      <c r="B891" s="52" t="s">
        <v>2301</v>
      </c>
      <c r="C891" s="53" t="s">
        <v>2302</v>
      </c>
      <c r="D891" s="55">
        <v>220</v>
      </c>
      <c r="E891" s="55">
        <v>10</v>
      </c>
      <c r="F891" s="57">
        <v>3.5</v>
      </c>
      <c r="G891" s="55">
        <v>5</v>
      </c>
      <c r="H891" s="55"/>
      <c r="I891" s="57"/>
      <c r="J891" s="90">
        <f t="shared" si="142"/>
        <v>0</v>
      </c>
      <c r="K891" s="77"/>
      <c r="L891" s="58">
        <v>179658</v>
      </c>
      <c r="N891" s="95"/>
      <c r="O891" s="95"/>
      <c r="P891" s="95"/>
      <c r="Q891" s="112">
        <f t="shared" si="145"/>
        <v>73496.454545454544</v>
      </c>
      <c r="R891" s="112">
        <f t="shared" si="143"/>
        <v>28581.954545454551</v>
      </c>
      <c r="S891" s="112">
        <f t="shared" si="144"/>
        <v>40831.36363636364</v>
      </c>
      <c r="T891" s="95"/>
      <c r="U891" s="95"/>
      <c r="V891" s="95"/>
      <c r="W891" s="95"/>
      <c r="X891" s="95"/>
      <c r="Y891" s="95"/>
      <c r="Z891" s="95"/>
      <c r="AA891" s="95"/>
      <c r="AB891" s="95"/>
      <c r="AC891" s="95"/>
      <c r="AD891" s="95"/>
      <c r="AE891" s="95"/>
      <c r="AF891" s="95"/>
      <c r="AG891" s="95"/>
      <c r="AH891" s="95"/>
      <c r="AI891" s="95"/>
      <c r="AJ891" s="95"/>
      <c r="AK891" s="95"/>
      <c r="AL891" s="95"/>
      <c r="AM891" s="95"/>
      <c r="AN891" s="95"/>
      <c r="AO891" s="95"/>
      <c r="AP891" s="95"/>
      <c r="AQ891" s="95"/>
      <c r="AR891" s="95"/>
      <c r="AS891" s="95"/>
      <c r="AT891" s="95"/>
      <c r="AU891" s="95"/>
      <c r="AV891" s="95"/>
      <c r="AW891" s="95"/>
      <c r="AX891" s="95"/>
      <c r="AY891" s="95"/>
      <c r="AZ891" s="95"/>
      <c r="BA891" s="95"/>
      <c r="BB891" s="95"/>
      <c r="BC891" s="95"/>
      <c r="BD891" s="95"/>
      <c r="BE891" s="95"/>
      <c r="BF891" s="95"/>
      <c r="BG891" s="95"/>
      <c r="BH891" s="95"/>
      <c r="BI891" s="95"/>
      <c r="BJ891" s="95"/>
      <c r="BK891" s="95"/>
      <c r="BL891" s="95"/>
      <c r="BM891" s="95"/>
      <c r="BN891" s="95"/>
      <c r="BO891" s="95"/>
    </row>
    <row r="892" spans="1:67" ht="25.5" hidden="1" x14ac:dyDescent="0.2">
      <c r="A892" s="52" t="s">
        <v>2303</v>
      </c>
      <c r="B892" s="52" t="s">
        <v>2304</v>
      </c>
      <c r="C892" s="53" t="s">
        <v>2305</v>
      </c>
      <c r="D892" s="55">
        <v>220</v>
      </c>
      <c r="E892" s="55">
        <v>10</v>
      </c>
      <c r="F892" s="57">
        <v>3.5</v>
      </c>
      <c r="G892" s="55">
        <v>5</v>
      </c>
      <c r="H892" s="55"/>
      <c r="I892" s="57"/>
      <c r="J892" s="90">
        <f t="shared" si="142"/>
        <v>0</v>
      </c>
      <c r="K892" s="77"/>
      <c r="L892" s="58">
        <v>61109</v>
      </c>
      <c r="N892" s="95"/>
      <c r="O892" s="95"/>
      <c r="P892" s="95"/>
      <c r="Q892" s="112">
        <f t="shared" si="145"/>
        <v>24999.136363636364</v>
      </c>
      <c r="R892" s="112">
        <f t="shared" si="143"/>
        <v>9721.886363636364</v>
      </c>
      <c r="S892" s="112">
        <f t="shared" si="144"/>
        <v>13888.40909090909</v>
      </c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5"/>
      <c r="AH892" s="95"/>
      <c r="AI892" s="95"/>
      <c r="AJ892" s="95"/>
      <c r="AK892" s="95"/>
      <c r="AL892" s="95"/>
      <c r="AM892" s="95"/>
      <c r="AN892" s="95"/>
      <c r="AO892" s="95"/>
      <c r="AP892" s="95"/>
      <c r="AQ892" s="95"/>
      <c r="AR892" s="95"/>
      <c r="AS892" s="95"/>
      <c r="AT892" s="95"/>
      <c r="AU892" s="95"/>
      <c r="AV892" s="95"/>
      <c r="AW892" s="95"/>
      <c r="AX892" s="95"/>
      <c r="AY892" s="95"/>
      <c r="AZ892" s="95"/>
      <c r="BA892" s="95"/>
      <c r="BB892" s="95"/>
      <c r="BC892" s="95"/>
      <c r="BD892" s="95"/>
      <c r="BE892" s="95"/>
      <c r="BF892" s="95"/>
      <c r="BG892" s="95"/>
      <c r="BH892" s="95"/>
      <c r="BI892" s="95"/>
      <c r="BJ892" s="95"/>
      <c r="BK892" s="95"/>
      <c r="BL892" s="95"/>
      <c r="BM892" s="95"/>
      <c r="BN892" s="95"/>
      <c r="BO892" s="95"/>
    </row>
    <row r="893" spans="1:67" ht="25.5" hidden="1" x14ac:dyDescent="0.2">
      <c r="A893" s="52" t="s">
        <v>2306</v>
      </c>
      <c r="B893" s="52" t="s">
        <v>2307</v>
      </c>
      <c r="C893" s="53" t="s">
        <v>2308</v>
      </c>
      <c r="D893" s="55">
        <v>220</v>
      </c>
      <c r="E893" s="55">
        <v>10</v>
      </c>
      <c r="F893" s="57">
        <v>3.5</v>
      </c>
      <c r="G893" s="55">
        <v>5</v>
      </c>
      <c r="H893" s="55"/>
      <c r="I893" s="57"/>
      <c r="J893" s="90">
        <f t="shared" si="142"/>
        <v>0</v>
      </c>
      <c r="K893" s="77"/>
      <c r="L893" s="58">
        <v>104905</v>
      </c>
      <c r="N893" s="95"/>
      <c r="O893" s="95"/>
      <c r="P893" s="95"/>
      <c r="Q893" s="112">
        <f t="shared" si="145"/>
        <v>42915.681818181816</v>
      </c>
      <c r="R893" s="112">
        <f t="shared" si="143"/>
        <v>16689.43181818182</v>
      </c>
      <c r="S893" s="112">
        <f t="shared" si="144"/>
        <v>23842.045454545456</v>
      </c>
      <c r="T893" s="95"/>
      <c r="U893" s="95"/>
      <c r="V893" s="95"/>
      <c r="W893" s="95"/>
      <c r="X893" s="95"/>
      <c r="Y893" s="95"/>
      <c r="Z893" s="95"/>
      <c r="AA893" s="95"/>
      <c r="AB893" s="95"/>
      <c r="AC893" s="95"/>
      <c r="AD893" s="95"/>
      <c r="AE893" s="95"/>
      <c r="AF893" s="95"/>
      <c r="AG893" s="95"/>
      <c r="AH893" s="95"/>
      <c r="AI893" s="95"/>
      <c r="AJ893" s="95"/>
      <c r="AK893" s="95"/>
      <c r="AL893" s="95"/>
      <c r="AM893" s="95"/>
      <c r="AN893" s="95"/>
      <c r="AO893" s="95"/>
      <c r="AP893" s="95"/>
      <c r="AQ893" s="95"/>
      <c r="AR893" s="95"/>
      <c r="AS893" s="95"/>
      <c r="AT893" s="95"/>
      <c r="AU893" s="95"/>
      <c r="AV893" s="95"/>
      <c r="AW893" s="95"/>
      <c r="AX893" s="95"/>
      <c r="AY893" s="95"/>
      <c r="AZ893" s="95"/>
      <c r="BA893" s="95"/>
      <c r="BB893" s="95"/>
      <c r="BC893" s="95"/>
      <c r="BD893" s="95"/>
      <c r="BE893" s="95"/>
      <c r="BF893" s="95"/>
      <c r="BG893" s="95"/>
      <c r="BH893" s="95"/>
      <c r="BI893" s="95"/>
      <c r="BJ893" s="95"/>
      <c r="BK893" s="95"/>
      <c r="BL893" s="95"/>
      <c r="BM893" s="95"/>
      <c r="BN893" s="95"/>
      <c r="BO893" s="95"/>
    </row>
    <row r="894" spans="1:67" ht="25.5" hidden="1" x14ac:dyDescent="0.2">
      <c r="A894" s="52" t="s">
        <v>2309</v>
      </c>
      <c r="B894" s="52" t="s">
        <v>2310</v>
      </c>
      <c r="C894" s="53" t="s">
        <v>2311</v>
      </c>
      <c r="D894" s="55">
        <v>220</v>
      </c>
      <c r="E894" s="55">
        <v>10</v>
      </c>
      <c r="F894" s="57">
        <v>3.5</v>
      </c>
      <c r="G894" s="55">
        <v>5</v>
      </c>
      <c r="H894" s="55"/>
      <c r="I894" s="57"/>
      <c r="J894" s="90">
        <f t="shared" si="142"/>
        <v>0</v>
      </c>
      <c r="K894" s="77"/>
      <c r="L894" s="58">
        <v>365277</v>
      </c>
      <c r="N894" s="95"/>
      <c r="O894" s="95"/>
      <c r="P894" s="95"/>
      <c r="Q894" s="112">
        <f t="shared" si="145"/>
        <v>149431.5</v>
      </c>
      <c r="R894" s="112">
        <f t="shared" si="143"/>
        <v>58112.250000000007</v>
      </c>
      <c r="S894" s="112">
        <f t="shared" si="144"/>
        <v>83017.5</v>
      </c>
      <c r="T894" s="95"/>
      <c r="U894" s="95"/>
      <c r="V894" s="95"/>
      <c r="W894" s="95"/>
      <c r="X894" s="95"/>
      <c r="Y894" s="95"/>
      <c r="Z894" s="95"/>
      <c r="AA894" s="95"/>
      <c r="AB894" s="95"/>
      <c r="AC894" s="95"/>
      <c r="AD894" s="95"/>
      <c r="AE894" s="95"/>
      <c r="AF894" s="95"/>
      <c r="AG894" s="95"/>
      <c r="AH894" s="95"/>
      <c r="AI894" s="95"/>
      <c r="AJ894" s="95"/>
      <c r="AK894" s="95"/>
      <c r="AL894" s="95"/>
      <c r="AM894" s="95"/>
      <c r="AN894" s="95"/>
      <c r="AO894" s="95"/>
      <c r="AP894" s="95"/>
      <c r="AQ894" s="95"/>
      <c r="AR894" s="95"/>
      <c r="AS894" s="95"/>
      <c r="AT894" s="95"/>
      <c r="AU894" s="95"/>
      <c r="AV894" s="95"/>
      <c r="AW894" s="95"/>
      <c r="AX894" s="95"/>
      <c r="AY894" s="95"/>
      <c r="AZ894" s="95"/>
      <c r="BA894" s="95"/>
      <c r="BB894" s="95"/>
      <c r="BC894" s="95"/>
      <c r="BD894" s="95"/>
      <c r="BE894" s="95"/>
      <c r="BF894" s="95"/>
      <c r="BG894" s="95"/>
      <c r="BH894" s="95"/>
      <c r="BI894" s="95"/>
      <c r="BJ894" s="95"/>
      <c r="BK894" s="95"/>
      <c r="BL894" s="95"/>
      <c r="BM894" s="95"/>
      <c r="BN894" s="95"/>
      <c r="BO894" s="95"/>
    </row>
    <row r="895" spans="1:67" ht="25.5" hidden="1" x14ac:dyDescent="0.2">
      <c r="A895" s="52" t="s">
        <v>2312</v>
      </c>
      <c r="B895" s="52" t="s">
        <v>2313</v>
      </c>
      <c r="C895" s="53" t="s">
        <v>2314</v>
      </c>
      <c r="D895" s="55">
        <v>220</v>
      </c>
      <c r="E895" s="55">
        <v>10</v>
      </c>
      <c r="F895" s="57">
        <v>3.5</v>
      </c>
      <c r="G895" s="55">
        <v>5</v>
      </c>
      <c r="H895" s="55"/>
      <c r="I895" s="57"/>
      <c r="J895" s="90">
        <f t="shared" si="142"/>
        <v>0</v>
      </c>
      <c r="K895" s="77"/>
      <c r="L895" s="58">
        <v>73491</v>
      </c>
      <c r="N895" s="95"/>
      <c r="O895" s="95"/>
      <c r="P895" s="95"/>
      <c r="Q895" s="112">
        <f t="shared" si="145"/>
        <v>30064.5</v>
      </c>
      <c r="R895" s="112">
        <f t="shared" si="143"/>
        <v>11691.750000000002</v>
      </c>
      <c r="S895" s="112">
        <f t="shared" si="144"/>
        <v>16702.5</v>
      </c>
      <c r="T895" s="95"/>
      <c r="U895" s="95"/>
      <c r="V895" s="95"/>
      <c r="W895" s="95"/>
      <c r="X895" s="95"/>
      <c r="Y895" s="95"/>
      <c r="Z895" s="95"/>
      <c r="AA895" s="95"/>
      <c r="AB895" s="95"/>
      <c r="AC895" s="95"/>
      <c r="AD895" s="95"/>
      <c r="AE895" s="95"/>
      <c r="AF895" s="95"/>
      <c r="AG895" s="95"/>
      <c r="AH895" s="95"/>
      <c r="AI895" s="95"/>
      <c r="AJ895" s="95"/>
      <c r="AK895" s="95"/>
      <c r="AL895" s="95"/>
      <c r="AM895" s="95"/>
      <c r="AN895" s="95"/>
      <c r="AO895" s="95"/>
      <c r="AP895" s="95"/>
      <c r="AQ895" s="95"/>
      <c r="AR895" s="95"/>
      <c r="AS895" s="95"/>
      <c r="AT895" s="95"/>
      <c r="AU895" s="95"/>
      <c r="AV895" s="95"/>
      <c r="AW895" s="95"/>
      <c r="AX895" s="95"/>
      <c r="AY895" s="95"/>
      <c r="AZ895" s="95"/>
      <c r="BA895" s="95"/>
      <c r="BB895" s="95"/>
      <c r="BC895" s="95"/>
      <c r="BD895" s="95"/>
      <c r="BE895" s="95"/>
      <c r="BF895" s="95"/>
      <c r="BG895" s="95"/>
      <c r="BH895" s="95"/>
      <c r="BI895" s="95"/>
      <c r="BJ895" s="95"/>
      <c r="BK895" s="95"/>
      <c r="BL895" s="95"/>
      <c r="BM895" s="95"/>
      <c r="BN895" s="95"/>
      <c r="BO895" s="95"/>
    </row>
    <row r="896" spans="1:67" ht="25.5" hidden="1" x14ac:dyDescent="0.2">
      <c r="A896" s="52" t="s">
        <v>2315</v>
      </c>
      <c r="B896" s="52" t="s">
        <v>2316</v>
      </c>
      <c r="C896" s="53" t="s">
        <v>2317</v>
      </c>
      <c r="D896" s="55">
        <v>220</v>
      </c>
      <c r="E896" s="55">
        <v>10</v>
      </c>
      <c r="F896" s="57">
        <v>3.5</v>
      </c>
      <c r="G896" s="55">
        <v>5</v>
      </c>
      <c r="H896" s="55"/>
      <c r="I896" s="57"/>
      <c r="J896" s="90">
        <f t="shared" si="142"/>
        <v>0</v>
      </c>
      <c r="K896" s="77"/>
      <c r="L896" s="58">
        <v>151224</v>
      </c>
      <c r="N896" s="95"/>
      <c r="O896" s="95"/>
      <c r="P896" s="95"/>
      <c r="Q896" s="112">
        <f t="shared" si="145"/>
        <v>61864.36363636364</v>
      </c>
      <c r="R896" s="112">
        <f t="shared" si="143"/>
        <v>24058.36363636364</v>
      </c>
      <c r="S896" s="112">
        <f t="shared" si="144"/>
        <v>34369.090909090912</v>
      </c>
      <c r="T896" s="95"/>
      <c r="U896" s="95"/>
      <c r="V896" s="95"/>
      <c r="W896" s="95"/>
      <c r="X896" s="95"/>
      <c r="Y896" s="95"/>
      <c r="Z896" s="95"/>
      <c r="AA896" s="95"/>
      <c r="AB896" s="95"/>
      <c r="AC896" s="95"/>
      <c r="AD896" s="95"/>
      <c r="AE896" s="95"/>
      <c r="AF896" s="95"/>
      <c r="AG896" s="95"/>
      <c r="AH896" s="95"/>
      <c r="AI896" s="95"/>
      <c r="AJ896" s="95"/>
      <c r="AK896" s="95"/>
      <c r="AL896" s="95"/>
      <c r="AM896" s="95"/>
      <c r="AN896" s="95"/>
      <c r="AO896" s="95"/>
      <c r="AP896" s="95"/>
      <c r="AQ896" s="95"/>
      <c r="AR896" s="95"/>
      <c r="AS896" s="95"/>
      <c r="AT896" s="95"/>
      <c r="AU896" s="95"/>
      <c r="AV896" s="95"/>
      <c r="AW896" s="95"/>
      <c r="AX896" s="95"/>
      <c r="AY896" s="95"/>
      <c r="AZ896" s="95"/>
      <c r="BA896" s="95"/>
      <c r="BB896" s="95"/>
      <c r="BC896" s="95"/>
      <c r="BD896" s="95"/>
      <c r="BE896" s="95"/>
      <c r="BF896" s="95"/>
      <c r="BG896" s="95"/>
      <c r="BH896" s="95"/>
      <c r="BI896" s="95"/>
      <c r="BJ896" s="95"/>
      <c r="BK896" s="95"/>
      <c r="BL896" s="95"/>
      <c r="BM896" s="95"/>
      <c r="BN896" s="95"/>
      <c r="BO896" s="95"/>
    </row>
    <row r="897" spans="1:67" ht="25.5" hidden="1" x14ac:dyDescent="0.2">
      <c r="A897" s="52" t="s">
        <v>2318</v>
      </c>
      <c r="B897" s="52" t="s">
        <v>2319</v>
      </c>
      <c r="C897" s="53" t="s">
        <v>2320</v>
      </c>
      <c r="D897" s="55">
        <v>220</v>
      </c>
      <c r="E897" s="55">
        <v>10</v>
      </c>
      <c r="F897" s="57">
        <v>3.5</v>
      </c>
      <c r="G897" s="55">
        <v>5</v>
      </c>
      <c r="H897" s="55"/>
      <c r="I897" s="57"/>
      <c r="J897" s="90">
        <f t="shared" si="142"/>
        <v>0</v>
      </c>
      <c r="K897" s="77"/>
      <c r="L897" s="58">
        <v>521317</v>
      </c>
      <c r="N897" s="95"/>
      <c r="O897" s="95"/>
      <c r="P897" s="95"/>
      <c r="Q897" s="112">
        <f t="shared" si="145"/>
        <v>213266.04545454544</v>
      </c>
      <c r="R897" s="112">
        <f t="shared" si="143"/>
        <v>82936.795454545456</v>
      </c>
      <c r="S897" s="112">
        <f t="shared" si="144"/>
        <v>118481.13636363637</v>
      </c>
      <c r="T897" s="95"/>
      <c r="U897" s="95"/>
      <c r="V897" s="95"/>
      <c r="W897" s="95"/>
      <c r="X897" s="95"/>
      <c r="Y897" s="95"/>
      <c r="Z897" s="95"/>
      <c r="AA897" s="95"/>
      <c r="AB897" s="95"/>
      <c r="AC897" s="95"/>
      <c r="AD897" s="95"/>
      <c r="AE897" s="95"/>
      <c r="AF897" s="95"/>
      <c r="AG897" s="95"/>
      <c r="AH897" s="95"/>
      <c r="AI897" s="95"/>
      <c r="AJ897" s="95"/>
      <c r="AK897" s="95"/>
      <c r="AL897" s="95"/>
      <c r="AM897" s="95"/>
      <c r="AN897" s="95"/>
      <c r="AO897" s="95"/>
      <c r="AP897" s="95"/>
      <c r="AQ897" s="95"/>
      <c r="AR897" s="95"/>
      <c r="AS897" s="95"/>
      <c r="AT897" s="95"/>
      <c r="AU897" s="95"/>
      <c r="AV897" s="95"/>
      <c r="AW897" s="95"/>
      <c r="AX897" s="95"/>
      <c r="AY897" s="95"/>
      <c r="AZ897" s="95"/>
      <c r="BA897" s="95"/>
      <c r="BB897" s="95"/>
      <c r="BC897" s="95"/>
      <c r="BD897" s="95"/>
      <c r="BE897" s="95"/>
      <c r="BF897" s="95"/>
      <c r="BG897" s="95"/>
      <c r="BH897" s="95"/>
      <c r="BI897" s="95"/>
      <c r="BJ897" s="95"/>
      <c r="BK897" s="95"/>
      <c r="BL897" s="95"/>
      <c r="BM897" s="95"/>
      <c r="BN897" s="95"/>
      <c r="BO897" s="95"/>
    </row>
    <row r="898" spans="1:67" ht="25.5" hidden="1" x14ac:dyDescent="0.2">
      <c r="A898" s="52" t="s">
        <v>2321</v>
      </c>
      <c r="B898" s="52" t="s">
        <v>2322</v>
      </c>
      <c r="C898" s="53" t="s">
        <v>2323</v>
      </c>
      <c r="D898" s="55">
        <v>220</v>
      </c>
      <c r="E898" s="55">
        <v>10</v>
      </c>
      <c r="F898" s="57">
        <v>3.5</v>
      </c>
      <c r="G898" s="55">
        <v>5</v>
      </c>
      <c r="H898" s="55"/>
      <c r="I898" s="57"/>
      <c r="J898" s="90">
        <f t="shared" si="142"/>
        <v>0</v>
      </c>
      <c r="K898" s="77"/>
      <c r="L898" s="58">
        <v>374105</v>
      </c>
      <c r="N898" s="95"/>
      <c r="O898" s="95"/>
      <c r="P898" s="95"/>
      <c r="Q898" s="112">
        <f t="shared" si="145"/>
        <v>153042.95454545456</v>
      </c>
      <c r="R898" s="112">
        <f t="shared" si="143"/>
        <v>59516.704545454551</v>
      </c>
      <c r="S898" s="112">
        <f t="shared" si="144"/>
        <v>85023.863636363632</v>
      </c>
      <c r="T898" s="95"/>
      <c r="U898" s="95"/>
      <c r="V898" s="95"/>
      <c r="W898" s="95"/>
      <c r="X898" s="95"/>
      <c r="Y898" s="95"/>
      <c r="Z898" s="95"/>
      <c r="AA898" s="95"/>
      <c r="AB898" s="95"/>
      <c r="AC898" s="95"/>
      <c r="AD898" s="95"/>
      <c r="AE898" s="95"/>
      <c r="AF898" s="95"/>
      <c r="AG898" s="95"/>
      <c r="AH898" s="95"/>
      <c r="AI898" s="95"/>
      <c r="AJ898" s="95"/>
      <c r="AK898" s="95"/>
      <c r="AL898" s="95"/>
      <c r="AM898" s="95"/>
      <c r="AN898" s="95"/>
      <c r="AO898" s="95"/>
      <c r="AP898" s="95"/>
      <c r="AQ898" s="95"/>
      <c r="AR898" s="95"/>
      <c r="AS898" s="95"/>
      <c r="AT898" s="95"/>
      <c r="AU898" s="95"/>
      <c r="AV898" s="95"/>
      <c r="AW898" s="95"/>
      <c r="AX898" s="95"/>
      <c r="AY898" s="95"/>
      <c r="AZ898" s="95"/>
      <c r="BA898" s="95"/>
      <c r="BB898" s="95"/>
      <c r="BC898" s="95"/>
      <c r="BD898" s="95"/>
      <c r="BE898" s="95"/>
      <c r="BF898" s="95"/>
      <c r="BG898" s="95"/>
      <c r="BH898" s="95"/>
      <c r="BI898" s="95"/>
      <c r="BJ898" s="95"/>
      <c r="BK898" s="95"/>
      <c r="BL898" s="95"/>
      <c r="BM898" s="95"/>
      <c r="BN898" s="95"/>
      <c r="BO898" s="95"/>
    </row>
    <row r="899" spans="1:67" ht="25.5" hidden="1" x14ac:dyDescent="0.2">
      <c r="A899" s="52" t="s">
        <v>2324</v>
      </c>
      <c r="B899" s="52" t="s">
        <v>2325</v>
      </c>
      <c r="C899" s="53" t="s">
        <v>2326</v>
      </c>
      <c r="D899" s="55">
        <v>220</v>
      </c>
      <c r="E899" s="55">
        <v>10</v>
      </c>
      <c r="F899" s="57">
        <v>3.5</v>
      </c>
      <c r="G899" s="55">
        <v>5</v>
      </c>
      <c r="H899" s="55"/>
      <c r="I899" s="57"/>
      <c r="J899" s="90">
        <f t="shared" si="142"/>
        <v>0</v>
      </c>
      <c r="K899" s="77"/>
      <c r="L899" s="58">
        <v>133224</v>
      </c>
      <c r="N899" s="95"/>
      <c r="O899" s="95"/>
      <c r="P899" s="95"/>
      <c r="Q899" s="112">
        <f t="shared" si="145"/>
        <v>54500.727272727272</v>
      </c>
      <c r="R899" s="112">
        <f t="shared" si="143"/>
        <v>21194.727272727272</v>
      </c>
      <c r="S899" s="112">
        <f t="shared" si="144"/>
        <v>30278.18181818182</v>
      </c>
      <c r="T899" s="95"/>
      <c r="U899" s="95"/>
      <c r="V899" s="95"/>
      <c r="W899" s="95"/>
      <c r="X899" s="95"/>
      <c r="Y899" s="95"/>
      <c r="Z899" s="95"/>
      <c r="AA899" s="95"/>
      <c r="AB899" s="95"/>
      <c r="AC899" s="95"/>
      <c r="AD899" s="95"/>
      <c r="AE899" s="95"/>
      <c r="AF899" s="95"/>
      <c r="AG899" s="95"/>
      <c r="AH899" s="95"/>
      <c r="AI899" s="95"/>
      <c r="AJ899" s="95"/>
      <c r="AK899" s="95"/>
      <c r="AL899" s="95"/>
      <c r="AM899" s="95"/>
      <c r="AN899" s="95"/>
      <c r="AO899" s="95"/>
      <c r="AP899" s="95"/>
      <c r="AQ899" s="95"/>
      <c r="AR899" s="95"/>
      <c r="AS899" s="95"/>
      <c r="AT899" s="95"/>
      <c r="AU899" s="95"/>
      <c r="AV899" s="95"/>
      <c r="AW899" s="95"/>
      <c r="AX899" s="95"/>
      <c r="AY899" s="95"/>
      <c r="AZ899" s="95"/>
      <c r="BA899" s="95"/>
      <c r="BB899" s="95"/>
      <c r="BC899" s="95"/>
      <c r="BD899" s="95"/>
      <c r="BE899" s="95"/>
      <c r="BF899" s="95"/>
      <c r="BG899" s="95"/>
      <c r="BH899" s="95"/>
      <c r="BI899" s="95"/>
      <c r="BJ899" s="95"/>
      <c r="BK899" s="95"/>
      <c r="BL899" s="95"/>
      <c r="BM899" s="95"/>
      <c r="BN899" s="95"/>
      <c r="BO899" s="95"/>
    </row>
    <row r="900" spans="1:67" ht="25.5" hidden="1" x14ac:dyDescent="0.2">
      <c r="A900" s="52" t="s">
        <v>2327</v>
      </c>
      <c r="B900" s="52" t="s">
        <v>2328</v>
      </c>
      <c r="C900" s="53" t="s">
        <v>2329</v>
      </c>
      <c r="D900" s="55">
        <v>220</v>
      </c>
      <c r="E900" s="55">
        <v>10</v>
      </c>
      <c r="F900" s="57">
        <v>3.5</v>
      </c>
      <c r="G900" s="55">
        <v>5</v>
      </c>
      <c r="H900" s="55"/>
      <c r="I900" s="57"/>
      <c r="J900" s="90">
        <f t="shared" si="142"/>
        <v>0</v>
      </c>
      <c r="K900" s="77"/>
      <c r="L900" s="58">
        <v>184244</v>
      </c>
      <c r="N900" s="95"/>
      <c r="O900" s="95"/>
      <c r="P900" s="95"/>
      <c r="Q900" s="112">
        <f t="shared" si="145"/>
        <v>75372.545454545456</v>
      </c>
      <c r="R900" s="112">
        <f t="shared" si="143"/>
        <v>29311.54545454546</v>
      </c>
      <c r="S900" s="112">
        <f t="shared" si="144"/>
        <v>41873.63636363636</v>
      </c>
      <c r="T900" s="95"/>
      <c r="U900" s="95"/>
      <c r="V900" s="95"/>
      <c r="W900" s="95"/>
      <c r="X900" s="95"/>
      <c r="Y900" s="95"/>
      <c r="Z900" s="95"/>
      <c r="AA900" s="95"/>
      <c r="AB900" s="95"/>
      <c r="AC900" s="95"/>
      <c r="AD900" s="95"/>
      <c r="AE900" s="95"/>
      <c r="AF900" s="95"/>
      <c r="AG900" s="95"/>
      <c r="AH900" s="95"/>
      <c r="AI900" s="95"/>
      <c r="AJ900" s="95"/>
      <c r="AK900" s="95"/>
      <c r="AL900" s="95"/>
      <c r="AM900" s="95"/>
      <c r="AN900" s="95"/>
      <c r="AO900" s="95"/>
      <c r="AP900" s="95"/>
      <c r="AQ900" s="95"/>
      <c r="AR900" s="95"/>
      <c r="AS900" s="95"/>
      <c r="AT900" s="95"/>
      <c r="AU900" s="95"/>
      <c r="AV900" s="95"/>
      <c r="AW900" s="95"/>
      <c r="AX900" s="95"/>
      <c r="AY900" s="95"/>
      <c r="AZ900" s="95"/>
      <c r="BA900" s="95"/>
      <c r="BB900" s="95"/>
      <c r="BC900" s="95"/>
      <c r="BD900" s="95"/>
      <c r="BE900" s="95"/>
      <c r="BF900" s="95"/>
      <c r="BG900" s="95"/>
      <c r="BH900" s="95"/>
      <c r="BI900" s="95"/>
      <c r="BJ900" s="95"/>
      <c r="BK900" s="95"/>
      <c r="BL900" s="95"/>
      <c r="BM900" s="95"/>
      <c r="BN900" s="95"/>
      <c r="BO900" s="95"/>
    </row>
    <row r="901" spans="1:67" ht="25.5" hidden="1" x14ac:dyDescent="0.2">
      <c r="A901" s="52" t="s">
        <v>2330</v>
      </c>
      <c r="B901" s="52" t="s">
        <v>2331</v>
      </c>
      <c r="C901" s="53" t="s">
        <v>2332</v>
      </c>
      <c r="D901" s="55">
        <v>220</v>
      </c>
      <c r="E901" s="55">
        <v>10</v>
      </c>
      <c r="F901" s="57">
        <v>3.5</v>
      </c>
      <c r="G901" s="55">
        <v>5</v>
      </c>
      <c r="H901" s="55"/>
      <c r="I901" s="57"/>
      <c r="J901" s="90">
        <f t="shared" si="142"/>
        <v>0</v>
      </c>
      <c r="K901" s="77"/>
      <c r="L901" s="58">
        <v>166702</v>
      </c>
      <c r="N901" s="95"/>
      <c r="O901" s="95"/>
      <c r="P901" s="95"/>
      <c r="Q901" s="112">
        <f t="shared" si="145"/>
        <v>68196.272727272721</v>
      </c>
      <c r="R901" s="112">
        <f t="shared" si="143"/>
        <v>26520.772727272732</v>
      </c>
      <c r="S901" s="112">
        <f t="shared" si="144"/>
        <v>37886.818181818184</v>
      </c>
      <c r="T901" s="95"/>
      <c r="U901" s="95"/>
      <c r="V901" s="95"/>
      <c r="W901" s="95"/>
      <c r="X901" s="95"/>
      <c r="Y901" s="95"/>
      <c r="Z901" s="95"/>
      <c r="AA901" s="95"/>
      <c r="AB901" s="95"/>
      <c r="AC901" s="95"/>
      <c r="AD901" s="95"/>
      <c r="AE901" s="95"/>
      <c r="AF901" s="95"/>
      <c r="AG901" s="95"/>
      <c r="AH901" s="95"/>
      <c r="AI901" s="95"/>
      <c r="AJ901" s="95"/>
      <c r="AK901" s="95"/>
      <c r="AL901" s="95"/>
      <c r="AM901" s="95"/>
      <c r="AN901" s="95"/>
      <c r="AO901" s="95"/>
      <c r="AP901" s="95"/>
      <c r="AQ901" s="95"/>
      <c r="AR901" s="95"/>
      <c r="AS901" s="95"/>
      <c r="AT901" s="95"/>
      <c r="AU901" s="95"/>
      <c r="AV901" s="95"/>
      <c r="AW901" s="95"/>
      <c r="AX901" s="95"/>
      <c r="AY901" s="95"/>
      <c r="AZ901" s="95"/>
      <c r="BA901" s="95"/>
      <c r="BB901" s="95"/>
      <c r="BC901" s="95"/>
      <c r="BD901" s="95"/>
      <c r="BE901" s="95"/>
      <c r="BF901" s="95"/>
      <c r="BG901" s="95"/>
      <c r="BH901" s="95"/>
      <c r="BI901" s="95"/>
      <c r="BJ901" s="95"/>
      <c r="BK901" s="95"/>
      <c r="BL901" s="95"/>
      <c r="BM901" s="95"/>
      <c r="BN901" s="95"/>
      <c r="BO901" s="95"/>
    </row>
    <row r="902" spans="1:67" ht="25.5" hidden="1" x14ac:dyDescent="0.2">
      <c r="A902" s="52" t="s">
        <v>2333</v>
      </c>
      <c r="B902" s="52" t="s">
        <v>2334</v>
      </c>
      <c r="C902" s="53" t="s">
        <v>2335</v>
      </c>
      <c r="D902" s="55">
        <v>220</v>
      </c>
      <c r="E902" s="55">
        <v>10</v>
      </c>
      <c r="F902" s="57">
        <v>3.5</v>
      </c>
      <c r="G902" s="55">
        <v>5</v>
      </c>
      <c r="H902" s="55"/>
      <c r="I902" s="57"/>
      <c r="J902" s="90">
        <f t="shared" si="142"/>
        <v>0</v>
      </c>
      <c r="K902" s="77"/>
      <c r="L902" s="58">
        <v>50446</v>
      </c>
      <c r="N902" s="95"/>
      <c r="O902" s="95"/>
      <c r="P902" s="95"/>
      <c r="Q902" s="112">
        <f t="shared" si="145"/>
        <v>20637</v>
      </c>
      <c r="R902" s="112">
        <f t="shared" si="143"/>
        <v>8025.5000000000009</v>
      </c>
      <c r="S902" s="112">
        <f t="shared" si="144"/>
        <v>11465</v>
      </c>
      <c r="T902" s="95"/>
      <c r="U902" s="95"/>
      <c r="V902" s="95"/>
      <c r="W902" s="95"/>
      <c r="X902" s="95"/>
      <c r="Y902" s="95"/>
      <c r="Z902" s="95"/>
      <c r="AA902" s="95"/>
      <c r="AB902" s="95"/>
      <c r="AC902" s="95"/>
      <c r="AD902" s="95"/>
      <c r="AE902" s="95"/>
      <c r="AF902" s="95"/>
      <c r="AG902" s="95"/>
      <c r="AH902" s="95"/>
      <c r="AI902" s="95"/>
      <c r="AJ902" s="95"/>
      <c r="AK902" s="95"/>
      <c r="AL902" s="95"/>
      <c r="AM902" s="95"/>
      <c r="AN902" s="95"/>
      <c r="AO902" s="95"/>
      <c r="AP902" s="95"/>
      <c r="AQ902" s="95"/>
      <c r="AR902" s="95"/>
      <c r="AS902" s="95"/>
      <c r="AT902" s="95"/>
      <c r="AU902" s="95"/>
      <c r="AV902" s="95"/>
      <c r="AW902" s="95"/>
      <c r="AX902" s="95"/>
      <c r="AY902" s="95"/>
      <c r="AZ902" s="95"/>
      <c r="BA902" s="95"/>
      <c r="BB902" s="95"/>
      <c r="BC902" s="95"/>
      <c r="BD902" s="95"/>
      <c r="BE902" s="95"/>
      <c r="BF902" s="95"/>
      <c r="BG902" s="95"/>
      <c r="BH902" s="95"/>
      <c r="BI902" s="95"/>
      <c r="BJ902" s="95"/>
      <c r="BK902" s="95"/>
      <c r="BL902" s="95"/>
      <c r="BM902" s="95"/>
      <c r="BN902" s="95"/>
      <c r="BO902" s="95"/>
    </row>
    <row r="903" spans="1:67" ht="25.5" hidden="1" x14ac:dyDescent="0.2">
      <c r="A903" s="52" t="s">
        <v>2336</v>
      </c>
      <c r="B903" s="52" t="s">
        <v>2337</v>
      </c>
      <c r="C903" s="53" t="s">
        <v>2338</v>
      </c>
      <c r="D903" s="55">
        <v>220</v>
      </c>
      <c r="E903" s="55">
        <v>10</v>
      </c>
      <c r="F903" s="57">
        <v>3.5</v>
      </c>
      <c r="G903" s="55">
        <v>5</v>
      </c>
      <c r="H903" s="55"/>
      <c r="I903" s="57"/>
      <c r="J903" s="90">
        <f t="shared" si="142"/>
        <v>0</v>
      </c>
      <c r="K903" s="77"/>
      <c r="L903" s="58">
        <v>86332</v>
      </c>
      <c r="N903" s="95"/>
      <c r="O903" s="95"/>
      <c r="P903" s="95"/>
      <c r="Q903" s="112">
        <f t="shared" si="145"/>
        <v>35317.63636363636</v>
      </c>
      <c r="R903" s="112">
        <f t="shared" si="143"/>
        <v>13734.636363636366</v>
      </c>
      <c r="S903" s="112">
        <f t="shared" si="144"/>
        <v>19620.909090909092</v>
      </c>
      <c r="T903" s="95"/>
      <c r="U903" s="95"/>
      <c r="V903" s="95"/>
      <c r="W903" s="95"/>
      <c r="X903" s="95"/>
      <c r="Y903" s="95"/>
      <c r="Z903" s="95"/>
      <c r="AA903" s="95"/>
      <c r="AB903" s="95"/>
      <c r="AC903" s="95"/>
      <c r="AD903" s="95"/>
      <c r="AE903" s="95"/>
      <c r="AF903" s="95"/>
      <c r="AG903" s="95"/>
      <c r="AH903" s="95"/>
      <c r="AI903" s="95"/>
      <c r="AJ903" s="95"/>
      <c r="AK903" s="95"/>
      <c r="AL903" s="95"/>
      <c r="AM903" s="95"/>
      <c r="AN903" s="95"/>
      <c r="AO903" s="95"/>
      <c r="AP903" s="95"/>
      <c r="AQ903" s="95"/>
      <c r="AR903" s="95"/>
      <c r="AS903" s="95"/>
      <c r="AT903" s="95"/>
      <c r="AU903" s="95"/>
      <c r="AV903" s="95"/>
      <c r="AW903" s="95"/>
      <c r="AX903" s="95"/>
      <c r="AY903" s="95"/>
      <c r="AZ903" s="95"/>
      <c r="BA903" s="95"/>
      <c r="BB903" s="95"/>
      <c r="BC903" s="95"/>
      <c r="BD903" s="95"/>
      <c r="BE903" s="95"/>
      <c r="BF903" s="95"/>
      <c r="BG903" s="95"/>
      <c r="BH903" s="95"/>
      <c r="BI903" s="95"/>
      <c r="BJ903" s="95"/>
      <c r="BK903" s="95"/>
      <c r="BL903" s="95"/>
      <c r="BM903" s="95"/>
      <c r="BN903" s="95"/>
      <c r="BO903" s="95"/>
    </row>
    <row r="904" spans="1:67" ht="25.5" hidden="1" x14ac:dyDescent="0.2">
      <c r="A904" s="79" t="s">
        <v>2339</v>
      </c>
      <c r="B904" s="79" t="s">
        <v>2340</v>
      </c>
      <c r="C904" s="80" t="s">
        <v>2341</v>
      </c>
      <c r="D904" s="81">
        <v>220</v>
      </c>
      <c r="E904" s="81">
        <v>10</v>
      </c>
      <c r="F904" s="82">
        <v>3.5</v>
      </c>
      <c r="G904" s="81">
        <v>5</v>
      </c>
      <c r="H904" s="81"/>
      <c r="I904" s="82"/>
      <c r="J904" s="90">
        <f t="shared" si="142"/>
        <v>0</v>
      </c>
      <c r="K904" s="83"/>
      <c r="L904" s="84">
        <v>499762</v>
      </c>
      <c r="N904" s="99"/>
      <c r="O904" s="99"/>
      <c r="P904" s="99"/>
      <c r="Q904" s="112">
        <f t="shared" si="145"/>
        <v>204448.09090909091</v>
      </c>
      <c r="R904" s="112">
        <f t="shared" si="143"/>
        <v>79507.590909090912</v>
      </c>
      <c r="S904" s="112">
        <f t="shared" si="144"/>
        <v>113582.27272727272</v>
      </c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  <c r="AE904" s="99"/>
      <c r="AF904" s="99"/>
      <c r="AG904" s="99"/>
      <c r="AH904" s="99"/>
      <c r="AI904" s="99"/>
      <c r="AJ904" s="99"/>
      <c r="AK904" s="99"/>
      <c r="AL904" s="99"/>
      <c r="AM904" s="99"/>
      <c r="AN904" s="99"/>
      <c r="AO904" s="99"/>
      <c r="AP904" s="99"/>
      <c r="AQ904" s="99"/>
      <c r="AR904" s="99"/>
      <c r="AS904" s="99"/>
      <c r="AT904" s="99"/>
      <c r="AU904" s="99"/>
      <c r="AV904" s="99"/>
      <c r="AW904" s="99"/>
      <c r="AX904" s="99"/>
      <c r="AY904" s="99"/>
      <c r="AZ904" s="99"/>
      <c r="BA904" s="99"/>
      <c r="BB904" s="99"/>
      <c r="BC904" s="99"/>
      <c r="BD904" s="99"/>
      <c r="BE904" s="99"/>
      <c r="BF904" s="99"/>
      <c r="BG904" s="99"/>
      <c r="BH904" s="99"/>
      <c r="BI904" s="99"/>
      <c r="BJ904" s="99"/>
      <c r="BK904" s="99"/>
      <c r="BL904" s="99"/>
      <c r="BM904" s="99"/>
      <c r="BN904" s="99"/>
      <c r="BO904" s="99"/>
    </row>
  </sheetData>
  <autoFilter ref="A8:L904" xr:uid="{00000000-0001-0000-0000-000000000000}">
    <filterColumn colId="10">
      <filters>
        <filter val="1 t.tr1/2 + 1 t.phII.1/2 + 4 thợ máy (3x2/4+1x4/4)_x000a_+ 1 thợ điện 3/4_x000a_+ 1 thuỷ thủ 2/4"/>
        <filter val="1 thợ lặn cấp I 1/2 + 1 thợ lặn 2/4"/>
        <filter val="1 thuyền phó 1/2 + 3 thợ máy (2x2/4+1x3/4)_x000a_+ 1 thợ điện 2/4 + 1 thủy thủ 2/4"/>
        <filter val="1 thuyền trưởng 1/2"/>
        <filter val="1 thuyền trưởng 1/2 + 1 thuyền phó 1/2 + 4 thợ máy (3x2/4+1x4/4) + 1 thợ điện 3/4 + 1 thuỷ thủ 2/4"/>
        <filter val="1 thuyền trưởng 1/2 + 2 thợ máy (1x2/4+1x3/4)_x000a_+ 1 thợ điện 2/4 + 2 thuỷ thủ 2/4"/>
        <filter val="1 thuyền trưởng 1/2_x000a_+ 1 máy I 1/2 +1 thủy thủ 2/4"/>
        <filter val="1 thuyền trưởng 1/2_x000a_+ 1 thủy thủ 1x3/4"/>
        <filter val="1 thuyền trưởng 1/2_x000a_+ 1 thủy thủ 2/4"/>
        <filter val="1 thuyền trưởng 2/2 + 1 thuyền phó 1/2 + 1 máy I 1/2 + 2 thợ máy (1x3/4+1x2/4) + 2 thuỷ thủ (1x2/4+1x3/4)"/>
        <filter val="1 thuyền trưởng 2/2 + 1 thuyền phó 2/2 + 1 máy I 2/2 + 3 thợ máy (2x3/4_x000a_+ 1x2/4) + 4 thuỷ thủ (3x3/4+1x4/4)"/>
        <filter val="1 thuyền trưởng 2/2 + 1 thuyền phó 2/2 + 1 máy trưởng 2/2 + 1 máy II 2/2 + 1 điện trưởng 2/2_x000a_+ 1 kỹ thuật viên cuốc I 2/2 + 1 kỹ thuật viên cuốc II 2/2 + 2 thợ máy (1x3/4 + 1x4/4) + 4_x000a_thuỷ thủ (3x3/4 + 1x4/4)"/>
        <filter val="1 thuyền trưởng 2/2 + 1 thuyền phó 2/2 + 1 máy trưởng 2/2 + 1 máy II 2/2 + 1 điện trưởng 2/2_x000a_+ 1 kỹ thuật viên cuốc I 2/2 + 2 kỹ thuật viên cuốc II 2/2 + 4 thợ máy (3x3/4+1x4/4) + 4 thuỷ thủ (3x3/4+1x4/4)"/>
        <filter val="1 thuyền trưởng 2/2 + 1 thuyền phó 2/2 + 1 máy trưởng 2/2 + 1 máy II 2/2 + 1 kỹ thuật viên cuốc I 2/2 + 3 kỹ thuật viên cuốc II 2/2 + 4 thợ máy (3x3/4 + 1x4/4) + 4 thuỷ thủ (3x3/4 + 1x4/4)"/>
        <filter val="1 thuyền trưởng 2/2 + 1_x000a_thuyền phó I 2/2 + 1 máy I 2/2 + 3 thợ máy (2x3/4+1x2/4) + 4 thuỷ thủ (3x3/4+1x4/4)"/>
        <filter val="1 thuyền trưởng 2/2 + thuyền phó 2/2 + 1 máy trưởng 2/2 + 1 máy II 2/2 + 1 điện trưởng 2/2_x000a_+ 1 kỹ thuật viên cuốc I 2/2 + 1 kỹ thuật viên cuốc II 2/2 + 2 thợ máy (1x3/4 + 1x4/4) + 4_x000a_thuỷ thủ (3x3/4 + 1x4/4)"/>
        <filter val="1 thuyền trưởng 2/2 + thuyền phó 2/2 + 1 máy trưởng 2/2 + 1 máy II 2/2 + 1 điện trưởng 2/2_x000a_+ 1 kỹ thuật viên cuốc I 2/2 + 1 kỹ thuật viên cuốc II 2/2 + 6 thợ máy (5x3/4 + 1x4/4) + 2_x000a_thuỷ thủ (1x3/4 + 1x4/4)"/>
        <filter val="1 thuyền trưởng 2/2 + thuyền phó 2/2 + 1 máy trưởng 2/2 + 1 máy II 2/2 + 1 điện trưởng 2/2_x000a_+ 1 kỹ thuật viên cuốc I 2/2 + 3 kỹ thuật viên cuốc II 2/2 + 6 thợ máy (5x3/4 + 1x4/4) + 4_x000a_thuỷ thủ (3x3/4 + 1x4/4)"/>
        <filter val="1 thuyền trưởng 2/2 + thuyền phó 2/2 + 1 máy trưởng 2/2 + 1 máy II 2/2 + 1 kỹ thuật viên cuốc I 2/2 + 1 kỹ thuật viên cuốc II 2/2 + 2 thợ máy (1x3/4+1x4/4) + 4 thuỷ thủ (3x3/4+1x4/4)"/>
      </filters>
    </filterColumn>
  </autoFilter>
  <mergeCells count="30">
    <mergeCell ref="BM3:BO4"/>
    <mergeCell ref="AG3:AJ4"/>
    <mergeCell ref="AK3:AN4"/>
    <mergeCell ref="AE3:AF4"/>
    <mergeCell ref="AC3:AD4"/>
    <mergeCell ref="BK4:BL4"/>
    <mergeCell ref="BA3:BL3"/>
    <mergeCell ref="AO3:AZ3"/>
    <mergeCell ref="AO4:AP4"/>
    <mergeCell ref="AQ4:AR4"/>
    <mergeCell ref="AS4:AT4"/>
    <mergeCell ref="AU4:AV4"/>
    <mergeCell ref="AW4:AX4"/>
    <mergeCell ref="AY4:AZ4"/>
    <mergeCell ref="BI4:BJ4"/>
    <mergeCell ref="K6:K7"/>
    <mergeCell ref="L6:L7"/>
    <mergeCell ref="A6:A7"/>
    <mergeCell ref="B6:B7"/>
    <mergeCell ref="C6:C7"/>
    <mergeCell ref="D6:D7"/>
    <mergeCell ref="E6:G6"/>
    <mergeCell ref="H6:I7"/>
    <mergeCell ref="M6:M7"/>
    <mergeCell ref="BA4:BB4"/>
    <mergeCell ref="BC4:BD4"/>
    <mergeCell ref="BE4:BF4"/>
    <mergeCell ref="BG4:BH4"/>
    <mergeCell ref="Y3:AB4"/>
    <mergeCell ref="T3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A52E-1CCC-473D-A0CF-000A820B36C1}">
  <dimension ref="A1:K64"/>
  <sheetViews>
    <sheetView tabSelected="1" view="pageBreakPreview" zoomScale="145" zoomScaleNormal="80" zoomScaleSheetLayoutView="14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RowHeight="18.75" x14ac:dyDescent="0.3"/>
  <cols>
    <col min="1" max="1" width="15.6640625" style="113" bestFit="1" customWidth="1"/>
    <col min="2" max="2" width="52.1640625" style="113" customWidth="1"/>
    <col min="3" max="3" width="8.83203125" style="123"/>
    <col min="4" max="4" width="13.1640625" style="123" bestFit="1" customWidth="1"/>
    <col min="5" max="5" width="18.1640625" style="135" customWidth="1"/>
    <col min="6" max="6" width="13.83203125" style="135" customWidth="1"/>
    <col min="7" max="7" width="15.33203125" style="135" customWidth="1"/>
    <col min="8" max="10" width="17.6640625" style="124" bestFit="1" customWidth="1"/>
    <col min="11" max="11" width="11.83203125" style="113" bestFit="1" customWidth="1"/>
    <col min="12" max="256" width="8.83203125" style="113"/>
    <col min="257" max="257" width="15.5" style="113" bestFit="1" customWidth="1"/>
    <col min="258" max="258" width="47.1640625" style="113" customWidth="1"/>
    <col min="259" max="259" width="8.83203125" style="113"/>
    <col min="260" max="260" width="10.83203125" style="113" customWidth="1"/>
    <col min="261" max="261" width="17.5" style="113" bestFit="1" customWidth="1"/>
    <col min="262" max="262" width="17.6640625" style="113" bestFit="1" customWidth="1"/>
    <col min="263" max="512" width="8.83203125" style="113"/>
    <col min="513" max="513" width="15.5" style="113" bestFit="1" customWidth="1"/>
    <col min="514" max="514" width="47.1640625" style="113" customWidth="1"/>
    <col min="515" max="515" width="8.83203125" style="113"/>
    <col min="516" max="516" width="10.83203125" style="113" customWidth="1"/>
    <col min="517" max="517" width="17.5" style="113" bestFit="1" customWidth="1"/>
    <col min="518" max="518" width="17.6640625" style="113" bestFit="1" customWidth="1"/>
    <col min="519" max="768" width="8.83203125" style="113"/>
    <col min="769" max="769" width="15.5" style="113" bestFit="1" customWidth="1"/>
    <col min="770" max="770" width="47.1640625" style="113" customWidth="1"/>
    <col min="771" max="771" width="8.83203125" style="113"/>
    <col min="772" max="772" width="10.83203125" style="113" customWidth="1"/>
    <col min="773" max="773" width="17.5" style="113" bestFit="1" customWidth="1"/>
    <col min="774" max="774" width="17.6640625" style="113" bestFit="1" customWidth="1"/>
    <col min="775" max="1024" width="8.83203125" style="113"/>
    <col min="1025" max="1025" width="15.5" style="113" bestFit="1" customWidth="1"/>
    <col min="1026" max="1026" width="47.1640625" style="113" customWidth="1"/>
    <col min="1027" max="1027" width="8.83203125" style="113"/>
    <col min="1028" max="1028" width="10.83203125" style="113" customWidth="1"/>
    <col min="1029" max="1029" width="17.5" style="113" bestFit="1" customWidth="1"/>
    <col min="1030" max="1030" width="17.6640625" style="113" bestFit="1" customWidth="1"/>
    <col min="1031" max="1280" width="8.83203125" style="113"/>
    <col min="1281" max="1281" width="15.5" style="113" bestFit="1" customWidth="1"/>
    <col min="1282" max="1282" width="47.1640625" style="113" customWidth="1"/>
    <col min="1283" max="1283" width="8.83203125" style="113"/>
    <col min="1284" max="1284" width="10.83203125" style="113" customWidth="1"/>
    <col min="1285" max="1285" width="17.5" style="113" bestFit="1" customWidth="1"/>
    <col min="1286" max="1286" width="17.6640625" style="113" bestFit="1" customWidth="1"/>
    <col min="1287" max="1536" width="8.83203125" style="113"/>
    <col min="1537" max="1537" width="15.5" style="113" bestFit="1" customWidth="1"/>
    <col min="1538" max="1538" width="47.1640625" style="113" customWidth="1"/>
    <col min="1539" max="1539" width="8.83203125" style="113"/>
    <col min="1540" max="1540" width="10.83203125" style="113" customWidth="1"/>
    <col min="1541" max="1541" width="17.5" style="113" bestFit="1" customWidth="1"/>
    <col min="1542" max="1542" width="17.6640625" style="113" bestFit="1" customWidth="1"/>
    <col min="1543" max="1792" width="8.83203125" style="113"/>
    <col min="1793" max="1793" width="15.5" style="113" bestFit="1" customWidth="1"/>
    <col min="1794" max="1794" width="47.1640625" style="113" customWidth="1"/>
    <col min="1795" max="1795" width="8.83203125" style="113"/>
    <col min="1796" max="1796" width="10.83203125" style="113" customWidth="1"/>
    <col min="1797" max="1797" width="17.5" style="113" bestFit="1" customWidth="1"/>
    <col min="1798" max="1798" width="17.6640625" style="113" bestFit="1" customWidth="1"/>
    <col min="1799" max="2048" width="8.83203125" style="113"/>
    <col min="2049" max="2049" width="15.5" style="113" bestFit="1" customWidth="1"/>
    <col min="2050" max="2050" width="47.1640625" style="113" customWidth="1"/>
    <col min="2051" max="2051" width="8.83203125" style="113"/>
    <col min="2052" max="2052" width="10.83203125" style="113" customWidth="1"/>
    <col min="2053" max="2053" width="17.5" style="113" bestFit="1" customWidth="1"/>
    <col min="2054" max="2054" width="17.6640625" style="113" bestFit="1" customWidth="1"/>
    <col min="2055" max="2304" width="8.83203125" style="113"/>
    <col min="2305" max="2305" width="15.5" style="113" bestFit="1" customWidth="1"/>
    <col min="2306" max="2306" width="47.1640625" style="113" customWidth="1"/>
    <col min="2307" max="2307" width="8.83203125" style="113"/>
    <col min="2308" max="2308" width="10.83203125" style="113" customWidth="1"/>
    <col min="2309" max="2309" width="17.5" style="113" bestFit="1" customWidth="1"/>
    <col min="2310" max="2310" width="17.6640625" style="113" bestFit="1" customWidth="1"/>
    <col min="2311" max="2560" width="8.83203125" style="113"/>
    <col min="2561" max="2561" width="15.5" style="113" bestFit="1" customWidth="1"/>
    <col min="2562" max="2562" width="47.1640625" style="113" customWidth="1"/>
    <col min="2563" max="2563" width="8.83203125" style="113"/>
    <col min="2564" max="2564" width="10.83203125" style="113" customWidth="1"/>
    <col min="2565" max="2565" width="17.5" style="113" bestFit="1" customWidth="1"/>
    <col min="2566" max="2566" width="17.6640625" style="113" bestFit="1" customWidth="1"/>
    <col min="2567" max="2816" width="8.83203125" style="113"/>
    <col min="2817" max="2817" width="15.5" style="113" bestFit="1" customWidth="1"/>
    <col min="2818" max="2818" width="47.1640625" style="113" customWidth="1"/>
    <col min="2819" max="2819" width="8.83203125" style="113"/>
    <col min="2820" max="2820" width="10.83203125" style="113" customWidth="1"/>
    <col min="2821" max="2821" width="17.5" style="113" bestFit="1" customWidth="1"/>
    <col min="2822" max="2822" width="17.6640625" style="113" bestFit="1" customWidth="1"/>
    <col min="2823" max="3072" width="8.83203125" style="113"/>
    <col min="3073" max="3073" width="15.5" style="113" bestFit="1" customWidth="1"/>
    <col min="3074" max="3074" width="47.1640625" style="113" customWidth="1"/>
    <col min="3075" max="3075" width="8.83203125" style="113"/>
    <col min="3076" max="3076" width="10.83203125" style="113" customWidth="1"/>
    <col min="3077" max="3077" width="17.5" style="113" bestFit="1" customWidth="1"/>
    <col min="3078" max="3078" width="17.6640625" style="113" bestFit="1" customWidth="1"/>
    <col min="3079" max="3328" width="8.83203125" style="113"/>
    <col min="3329" max="3329" width="15.5" style="113" bestFit="1" customWidth="1"/>
    <col min="3330" max="3330" width="47.1640625" style="113" customWidth="1"/>
    <col min="3331" max="3331" width="8.83203125" style="113"/>
    <col min="3332" max="3332" width="10.83203125" style="113" customWidth="1"/>
    <col min="3333" max="3333" width="17.5" style="113" bestFit="1" customWidth="1"/>
    <col min="3334" max="3334" width="17.6640625" style="113" bestFit="1" customWidth="1"/>
    <col min="3335" max="3584" width="8.83203125" style="113"/>
    <col min="3585" max="3585" width="15.5" style="113" bestFit="1" customWidth="1"/>
    <col min="3586" max="3586" width="47.1640625" style="113" customWidth="1"/>
    <col min="3587" max="3587" width="8.83203125" style="113"/>
    <col min="3588" max="3588" width="10.83203125" style="113" customWidth="1"/>
    <col min="3589" max="3589" width="17.5" style="113" bestFit="1" customWidth="1"/>
    <col min="3590" max="3590" width="17.6640625" style="113" bestFit="1" customWidth="1"/>
    <col min="3591" max="3840" width="8.83203125" style="113"/>
    <col min="3841" max="3841" width="15.5" style="113" bestFit="1" customWidth="1"/>
    <col min="3842" max="3842" width="47.1640625" style="113" customWidth="1"/>
    <col min="3843" max="3843" width="8.83203125" style="113"/>
    <col min="3844" max="3844" width="10.83203125" style="113" customWidth="1"/>
    <col min="3845" max="3845" width="17.5" style="113" bestFit="1" customWidth="1"/>
    <col min="3846" max="3846" width="17.6640625" style="113" bestFit="1" customWidth="1"/>
    <col min="3847" max="4096" width="8.83203125" style="113"/>
    <col min="4097" max="4097" width="15.5" style="113" bestFit="1" customWidth="1"/>
    <col min="4098" max="4098" width="47.1640625" style="113" customWidth="1"/>
    <col min="4099" max="4099" width="8.83203125" style="113"/>
    <col min="4100" max="4100" width="10.83203125" style="113" customWidth="1"/>
    <col min="4101" max="4101" width="17.5" style="113" bestFit="1" customWidth="1"/>
    <col min="4102" max="4102" width="17.6640625" style="113" bestFit="1" customWidth="1"/>
    <col min="4103" max="4352" width="8.83203125" style="113"/>
    <col min="4353" max="4353" width="15.5" style="113" bestFit="1" customWidth="1"/>
    <col min="4354" max="4354" width="47.1640625" style="113" customWidth="1"/>
    <col min="4355" max="4355" width="8.83203125" style="113"/>
    <col min="4356" max="4356" width="10.83203125" style="113" customWidth="1"/>
    <col min="4357" max="4357" width="17.5" style="113" bestFit="1" customWidth="1"/>
    <col min="4358" max="4358" width="17.6640625" style="113" bestFit="1" customWidth="1"/>
    <col min="4359" max="4608" width="8.83203125" style="113"/>
    <col min="4609" max="4609" width="15.5" style="113" bestFit="1" customWidth="1"/>
    <col min="4610" max="4610" width="47.1640625" style="113" customWidth="1"/>
    <col min="4611" max="4611" width="8.83203125" style="113"/>
    <col min="4612" max="4612" width="10.83203125" style="113" customWidth="1"/>
    <col min="4613" max="4613" width="17.5" style="113" bestFit="1" customWidth="1"/>
    <col min="4614" max="4614" width="17.6640625" style="113" bestFit="1" customWidth="1"/>
    <col min="4615" max="4864" width="8.83203125" style="113"/>
    <col min="4865" max="4865" width="15.5" style="113" bestFit="1" customWidth="1"/>
    <col min="4866" max="4866" width="47.1640625" style="113" customWidth="1"/>
    <col min="4867" max="4867" width="8.83203125" style="113"/>
    <col min="4868" max="4868" width="10.83203125" style="113" customWidth="1"/>
    <col min="4869" max="4869" width="17.5" style="113" bestFit="1" customWidth="1"/>
    <col min="4870" max="4870" width="17.6640625" style="113" bestFit="1" customWidth="1"/>
    <col min="4871" max="5120" width="8.83203125" style="113"/>
    <col min="5121" max="5121" width="15.5" style="113" bestFit="1" customWidth="1"/>
    <col min="5122" max="5122" width="47.1640625" style="113" customWidth="1"/>
    <col min="5123" max="5123" width="8.83203125" style="113"/>
    <col min="5124" max="5124" width="10.83203125" style="113" customWidth="1"/>
    <col min="5125" max="5125" width="17.5" style="113" bestFit="1" customWidth="1"/>
    <col min="5126" max="5126" width="17.6640625" style="113" bestFit="1" customWidth="1"/>
    <col min="5127" max="5376" width="8.83203125" style="113"/>
    <col min="5377" max="5377" width="15.5" style="113" bestFit="1" customWidth="1"/>
    <col min="5378" max="5378" width="47.1640625" style="113" customWidth="1"/>
    <col min="5379" max="5379" width="8.83203125" style="113"/>
    <col min="5380" max="5380" width="10.83203125" style="113" customWidth="1"/>
    <col min="5381" max="5381" width="17.5" style="113" bestFit="1" customWidth="1"/>
    <col min="5382" max="5382" width="17.6640625" style="113" bestFit="1" customWidth="1"/>
    <col min="5383" max="5632" width="8.83203125" style="113"/>
    <col min="5633" max="5633" width="15.5" style="113" bestFit="1" customWidth="1"/>
    <col min="5634" max="5634" width="47.1640625" style="113" customWidth="1"/>
    <col min="5635" max="5635" width="8.83203125" style="113"/>
    <col min="5636" max="5636" width="10.83203125" style="113" customWidth="1"/>
    <col min="5637" max="5637" width="17.5" style="113" bestFit="1" customWidth="1"/>
    <col min="5638" max="5638" width="17.6640625" style="113" bestFit="1" customWidth="1"/>
    <col min="5639" max="5888" width="8.83203125" style="113"/>
    <col min="5889" max="5889" width="15.5" style="113" bestFit="1" customWidth="1"/>
    <col min="5890" max="5890" width="47.1640625" style="113" customWidth="1"/>
    <col min="5891" max="5891" width="8.83203125" style="113"/>
    <col min="5892" max="5892" width="10.83203125" style="113" customWidth="1"/>
    <col min="5893" max="5893" width="17.5" style="113" bestFit="1" customWidth="1"/>
    <col min="5894" max="5894" width="17.6640625" style="113" bestFit="1" customWidth="1"/>
    <col min="5895" max="6144" width="8.83203125" style="113"/>
    <col min="6145" max="6145" width="15.5" style="113" bestFit="1" customWidth="1"/>
    <col min="6146" max="6146" width="47.1640625" style="113" customWidth="1"/>
    <col min="6147" max="6147" width="8.83203125" style="113"/>
    <col min="6148" max="6148" width="10.83203125" style="113" customWidth="1"/>
    <col min="6149" max="6149" width="17.5" style="113" bestFit="1" customWidth="1"/>
    <col min="6150" max="6150" width="17.6640625" style="113" bestFit="1" customWidth="1"/>
    <col min="6151" max="6400" width="8.83203125" style="113"/>
    <col min="6401" max="6401" width="15.5" style="113" bestFit="1" customWidth="1"/>
    <col min="6402" max="6402" width="47.1640625" style="113" customWidth="1"/>
    <col min="6403" max="6403" width="8.83203125" style="113"/>
    <col min="6404" max="6404" width="10.83203125" style="113" customWidth="1"/>
    <col min="6405" max="6405" width="17.5" style="113" bestFit="1" customWidth="1"/>
    <col min="6406" max="6406" width="17.6640625" style="113" bestFit="1" customWidth="1"/>
    <col min="6407" max="6656" width="8.83203125" style="113"/>
    <col min="6657" max="6657" width="15.5" style="113" bestFit="1" customWidth="1"/>
    <col min="6658" max="6658" width="47.1640625" style="113" customWidth="1"/>
    <col min="6659" max="6659" width="8.83203125" style="113"/>
    <col min="6660" max="6660" width="10.83203125" style="113" customWidth="1"/>
    <col min="6661" max="6661" width="17.5" style="113" bestFit="1" customWidth="1"/>
    <col min="6662" max="6662" width="17.6640625" style="113" bestFit="1" customWidth="1"/>
    <col min="6663" max="6912" width="8.83203125" style="113"/>
    <col min="6913" max="6913" width="15.5" style="113" bestFit="1" customWidth="1"/>
    <col min="6914" max="6914" width="47.1640625" style="113" customWidth="1"/>
    <col min="6915" max="6915" width="8.83203125" style="113"/>
    <col min="6916" max="6916" width="10.83203125" style="113" customWidth="1"/>
    <col min="6917" max="6917" width="17.5" style="113" bestFit="1" customWidth="1"/>
    <col min="6918" max="6918" width="17.6640625" style="113" bestFit="1" customWidth="1"/>
    <col min="6919" max="7168" width="8.83203125" style="113"/>
    <col min="7169" max="7169" width="15.5" style="113" bestFit="1" customWidth="1"/>
    <col min="7170" max="7170" width="47.1640625" style="113" customWidth="1"/>
    <col min="7171" max="7171" width="8.83203125" style="113"/>
    <col min="7172" max="7172" width="10.83203125" style="113" customWidth="1"/>
    <col min="7173" max="7173" width="17.5" style="113" bestFit="1" customWidth="1"/>
    <col min="7174" max="7174" width="17.6640625" style="113" bestFit="1" customWidth="1"/>
    <col min="7175" max="7424" width="8.83203125" style="113"/>
    <col min="7425" max="7425" width="15.5" style="113" bestFit="1" customWidth="1"/>
    <col min="7426" max="7426" width="47.1640625" style="113" customWidth="1"/>
    <col min="7427" max="7427" width="8.83203125" style="113"/>
    <col min="7428" max="7428" width="10.83203125" style="113" customWidth="1"/>
    <col min="7429" max="7429" width="17.5" style="113" bestFit="1" customWidth="1"/>
    <col min="7430" max="7430" width="17.6640625" style="113" bestFit="1" customWidth="1"/>
    <col min="7431" max="7680" width="8.83203125" style="113"/>
    <col min="7681" max="7681" width="15.5" style="113" bestFit="1" customWidth="1"/>
    <col min="7682" max="7682" width="47.1640625" style="113" customWidth="1"/>
    <col min="7683" max="7683" width="8.83203125" style="113"/>
    <col min="7684" max="7684" width="10.83203125" style="113" customWidth="1"/>
    <col min="7685" max="7685" width="17.5" style="113" bestFit="1" customWidth="1"/>
    <col min="7686" max="7686" width="17.6640625" style="113" bestFit="1" customWidth="1"/>
    <col min="7687" max="7936" width="8.83203125" style="113"/>
    <col min="7937" max="7937" width="15.5" style="113" bestFit="1" customWidth="1"/>
    <col min="7938" max="7938" width="47.1640625" style="113" customWidth="1"/>
    <col min="7939" max="7939" width="8.83203125" style="113"/>
    <col min="7940" max="7940" width="10.83203125" style="113" customWidth="1"/>
    <col min="7941" max="7941" width="17.5" style="113" bestFit="1" customWidth="1"/>
    <col min="7942" max="7942" width="17.6640625" style="113" bestFit="1" customWidth="1"/>
    <col min="7943" max="8192" width="8.83203125" style="113"/>
    <col min="8193" max="8193" width="15.5" style="113" bestFit="1" customWidth="1"/>
    <col min="8194" max="8194" width="47.1640625" style="113" customWidth="1"/>
    <col min="8195" max="8195" width="8.83203125" style="113"/>
    <col min="8196" max="8196" width="10.83203125" style="113" customWidth="1"/>
    <col min="8197" max="8197" width="17.5" style="113" bestFit="1" customWidth="1"/>
    <col min="8198" max="8198" width="17.6640625" style="113" bestFit="1" customWidth="1"/>
    <col min="8199" max="8448" width="8.83203125" style="113"/>
    <col min="8449" max="8449" width="15.5" style="113" bestFit="1" customWidth="1"/>
    <col min="8450" max="8450" width="47.1640625" style="113" customWidth="1"/>
    <col min="8451" max="8451" width="8.83203125" style="113"/>
    <col min="8452" max="8452" width="10.83203125" style="113" customWidth="1"/>
    <col min="8453" max="8453" width="17.5" style="113" bestFit="1" customWidth="1"/>
    <col min="8454" max="8454" width="17.6640625" style="113" bestFit="1" customWidth="1"/>
    <col min="8455" max="8704" width="8.83203125" style="113"/>
    <col min="8705" max="8705" width="15.5" style="113" bestFit="1" customWidth="1"/>
    <col min="8706" max="8706" width="47.1640625" style="113" customWidth="1"/>
    <col min="8707" max="8707" width="8.83203125" style="113"/>
    <col min="8708" max="8708" width="10.83203125" style="113" customWidth="1"/>
    <col min="8709" max="8709" width="17.5" style="113" bestFit="1" customWidth="1"/>
    <col min="8710" max="8710" width="17.6640625" style="113" bestFit="1" customWidth="1"/>
    <col min="8711" max="8960" width="8.83203125" style="113"/>
    <col min="8961" max="8961" width="15.5" style="113" bestFit="1" customWidth="1"/>
    <col min="8962" max="8962" width="47.1640625" style="113" customWidth="1"/>
    <col min="8963" max="8963" width="8.83203125" style="113"/>
    <col min="8964" max="8964" width="10.83203125" style="113" customWidth="1"/>
    <col min="8965" max="8965" width="17.5" style="113" bestFit="1" customWidth="1"/>
    <col min="8966" max="8966" width="17.6640625" style="113" bestFit="1" customWidth="1"/>
    <col min="8967" max="9216" width="8.83203125" style="113"/>
    <col min="9217" max="9217" width="15.5" style="113" bestFit="1" customWidth="1"/>
    <col min="9218" max="9218" width="47.1640625" style="113" customWidth="1"/>
    <col min="9219" max="9219" width="8.83203125" style="113"/>
    <col min="9220" max="9220" width="10.83203125" style="113" customWidth="1"/>
    <col min="9221" max="9221" width="17.5" style="113" bestFit="1" customWidth="1"/>
    <col min="9222" max="9222" width="17.6640625" style="113" bestFit="1" customWidth="1"/>
    <col min="9223" max="9472" width="8.83203125" style="113"/>
    <col min="9473" max="9473" width="15.5" style="113" bestFit="1" customWidth="1"/>
    <col min="9474" max="9474" width="47.1640625" style="113" customWidth="1"/>
    <col min="9475" max="9475" width="8.83203125" style="113"/>
    <col min="9476" max="9476" width="10.83203125" style="113" customWidth="1"/>
    <col min="9477" max="9477" width="17.5" style="113" bestFit="1" customWidth="1"/>
    <col min="9478" max="9478" width="17.6640625" style="113" bestFit="1" customWidth="1"/>
    <col min="9479" max="9728" width="8.83203125" style="113"/>
    <col min="9729" max="9729" width="15.5" style="113" bestFit="1" customWidth="1"/>
    <col min="9730" max="9730" width="47.1640625" style="113" customWidth="1"/>
    <col min="9731" max="9731" width="8.83203125" style="113"/>
    <col min="9732" max="9732" width="10.83203125" style="113" customWidth="1"/>
    <col min="9733" max="9733" width="17.5" style="113" bestFit="1" customWidth="1"/>
    <col min="9734" max="9734" width="17.6640625" style="113" bestFit="1" customWidth="1"/>
    <col min="9735" max="9984" width="8.83203125" style="113"/>
    <col min="9985" max="9985" width="15.5" style="113" bestFit="1" customWidth="1"/>
    <col min="9986" max="9986" width="47.1640625" style="113" customWidth="1"/>
    <col min="9987" max="9987" width="8.83203125" style="113"/>
    <col min="9988" max="9988" width="10.83203125" style="113" customWidth="1"/>
    <col min="9989" max="9989" width="17.5" style="113" bestFit="1" customWidth="1"/>
    <col min="9990" max="9990" width="17.6640625" style="113" bestFit="1" customWidth="1"/>
    <col min="9991" max="10240" width="8.83203125" style="113"/>
    <col min="10241" max="10241" width="15.5" style="113" bestFit="1" customWidth="1"/>
    <col min="10242" max="10242" width="47.1640625" style="113" customWidth="1"/>
    <col min="10243" max="10243" width="8.83203125" style="113"/>
    <col min="10244" max="10244" width="10.83203125" style="113" customWidth="1"/>
    <col min="10245" max="10245" width="17.5" style="113" bestFit="1" customWidth="1"/>
    <col min="10246" max="10246" width="17.6640625" style="113" bestFit="1" customWidth="1"/>
    <col min="10247" max="10496" width="8.83203125" style="113"/>
    <col min="10497" max="10497" width="15.5" style="113" bestFit="1" customWidth="1"/>
    <col min="10498" max="10498" width="47.1640625" style="113" customWidth="1"/>
    <col min="10499" max="10499" width="8.83203125" style="113"/>
    <col min="10500" max="10500" width="10.83203125" style="113" customWidth="1"/>
    <col min="10501" max="10501" width="17.5" style="113" bestFit="1" customWidth="1"/>
    <col min="10502" max="10502" width="17.6640625" style="113" bestFit="1" customWidth="1"/>
    <col min="10503" max="10752" width="8.83203125" style="113"/>
    <col min="10753" max="10753" width="15.5" style="113" bestFit="1" customWidth="1"/>
    <col min="10754" max="10754" width="47.1640625" style="113" customWidth="1"/>
    <col min="10755" max="10755" width="8.83203125" style="113"/>
    <col min="10756" max="10756" width="10.83203125" style="113" customWidth="1"/>
    <col min="10757" max="10757" width="17.5" style="113" bestFit="1" customWidth="1"/>
    <col min="10758" max="10758" width="17.6640625" style="113" bestFit="1" customWidth="1"/>
    <col min="10759" max="11008" width="8.83203125" style="113"/>
    <col min="11009" max="11009" width="15.5" style="113" bestFit="1" customWidth="1"/>
    <col min="11010" max="11010" width="47.1640625" style="113" customWidth="1"/>
    <col min="11011" max="11011" width="8.83203125" style="113"/>
    <col min="11012" max="11012" width="10.83203125" style="113" customWidth="1"/>
    <col min="11013" max="11013" width="17.5" style="113" bestFit="1" customWidth="1"/>
    <col min="11014" max="11014" width="17.6640625" style="113" bestFit="1" customWidth="1"/>
    <col min="11015" max="11264" width="8.83203125" style="113"/>
    <col min="11265" max="11265" width="15.5" style="113" bestFit="1" customWidth="1"/>
    <col min="11266" max="11266" width="47.1640625" style="113" customWidth="1"/>
    <col min="11267" max="11267" width="8.83203125" style="113"/>
    <col min="11268" max="11268" width="10.83203125" style="113" customWidth="1"/>
    <col min="11269" max="11269" width="17.5" style="113" bestFit="1" customWidth="1"/>
    <col min="11270" max="11270" width="17.6640625" style="113" bestFit="1" customWidth="1"/>
    <col min="11271" max="11520" width="8.83203125" style="113"/>
    <col min="11521" max="11521" width="15.5" style="113" bestFit="1" customWidth="1"/>
    <col min="11522" max="11522" width="47.1640625" style="113" customWidth="1"/>
    <col min="11523" max="11523" width="8.83203125" style="113"/>
    <col min="11524" max="11524" width="10.83203125" style="113" customWidth="1"/>
    <col min="11525" max="11525" width="17.5" style="113" bestFit="1" customWidth="1"/>
    <col min="11526" max="11526" width="17.6640625" style="113" bestFit="1" customWidth="1"/>
    <col min="11527" max="11776" width="8.83203125" style="113"/>
    <col min="11777" max="11777" width="15.5" style="113" bestFit="1" customWidth="1"/>
    <col min="11778" max="11778" width="47.1640625" style="113" customWidth="1"/>
    <col min="11779" max="11779" width="8.83203125" style="113"/>
    <col min="11780" max="11780" width="10.83203125" style="113" customWidth="1"/>
    <col min="11781" max="11781" width="17.5" style="113" bestFit="1" customWidth="1"/>
    <col min="11782" max="11782" width="17.6640625" style="113" bestFit="1" customWidth="1"/>
    <col min="11783" max="12032" width="8.83203125" style="113"/>
    <col min="12033" max="12033" width="15.5" style="113" bestFit="1" customWidth="1"/>
    <col min="12034" max="12034" width="47.1640625" style="113" customWidth="1"/>
    <col min="12035" max="12035" width="8.83203125" style="113"/>
    <col min="12036" max="12036" width="10.83203125" style="113" customWidth="1"/>
    <col min="12037" max="12037" width="17.5" style="113" bestFit="1" customWidth="1"/>
    <col min="12038" max="12038" width="17.6640625" style="113" bestFit="1" customWidth="1"/>
    <col min="12039" max="12288" width="8.83203125" style="113"/>
    <col min="12289" max="12289" width="15.5" style="113" bestFit="1" customWidth="1"/>
    <col min="12290" max="12290" width="47.1640625" style="113" customWidth="1"/>
    <col min="12291" max="12291" width="8.83203125" style="113"/>
    <col min="12292" max="12292" width="10.83203125" style="113" customWidth="1"/>
    <col min="12293" max="12293" width="17.5" style="113" bestFit="1" customWidth="1"/>
    <col min="12294" max="12294" width="17.6640625" style="113" bestFit="1" customWidth="1"/>
    <col min="12295" max="12544" width="8.83203125" style="113"/>
    <col min="12545" max="12545" width="15.5" style="113" bestFit="1" customWidth="1"/>
    <col min="12546" max="12546" width="47.1640625" style="113" customWidth="1"/>
    <col min="12547" max="12547" width="8.83203125" style="113"/>
    <col min="12548" max="12548" width="10.83203125" style="113" customWidth="1"/>
    <col min="12549" max="12549" width="17.5" style="113" bestFit="1" customWidth="1"/>
    <col min="12550" max="12550" width="17.6640625" style="113" bestFit="1" customWidth="1"/>
    <col min="12551" max="12800" width="8.83203125" style="113"/>
    <col min="12801" max="12801" width="15.5" style="113" bestFit="1" customWidth="1"/>
    <col min="12802" max="12802" width="47.1640625" style="113" customWidth="1"/>
    <col min="12803" max="12803" width="8.83203125" style="113"/>
    <col min="12804" max="12804" width="10.83203125" style="113" customWidth="1"/>
    <col min="12805" max="12805" width="17.5" style="113" bestFit="1" customWidth="1"/>
    <col min="12806" max="12806" width="17.6640625" style="113" bestFit="1" customWidth="1"/>
    <col min="12807" max="13056" width="8.83203125" style="113"/>
    <col min="13057" max="13057" width="15.5" style="113" bestFit="1" customWidth="1"/>
    <col min="13058" max="13058" width="47.1640625" style="113" customWidth="1"/>
    <col min="13059" max="13059" width="8.83203125" style="113"/>
    <col min="13060" max="13060" width="10.83203125" style="113" customWidth="1"/>
    <col min="13061" max="13061" width="17.5" style="113" bestFit="1" customWidth="1"/>
    <col min="13062" max="13062" width="17.6640625" style="113" bestFit="1" customWidth="1"/>
    <col min="13063" max="13312" width="8.83203125" style="113"/>
    <col min="13313" max="13313" width="15.5" style="113" bestFit="1" customWidth="1"/>
    <col min="13314" max="13314" width="47.1640625" style="113" customWidth="1"/>
    <col min="13315" max="13315" width="8.83203125" style="113"/>
    <col min="13316" max="13316" width="10.83203125" style="113" customWidth="1"/>
    <col min="13317" max="13317" width="17.5" style="113" bestFit="1" customWidth="1"/>
    <col min="13318" max="13318" width="17.6640625" style="113" bestFit="1" customWidth="1"/>
    <col min="13319" max="13568" width="8.83203125" style="113"/>
    <col min="13569" max="13569" width="15.5" style="113" bestFit="1" customWidth="1"/>
    <col min="13570" max="13570" width="47.1640625" style="113" customWidth="1"/>
    <col min="13571" max="13571" width="8.83203125" style="113"/>
    <col min="13572" max="13572" width="10.83203125" style="113" customWidth="1"/>
    <col min="13573" max="13573" width="17.5" style="113" bestFit="1" customWidth="1"/>
    <col min="13574" max="13574" width="17.6640625" style="113" bestFit="1" customWidth="1"/>
    <col min="13575" max="13824" width="8.83203125" style="113"/>
    <col min="13825" max="13825" width="15.5" style="113" bestFit="1" customWidth="1"/>
    <col min="13826" max="13826" width="47.1640625" style="113" customWidth="1"/>
    <col min="13827" max="13827" width="8.83203125" style="113"/>
    <col min="13828" max="13828" width="10.83203125" style="113" customWidth="1"/>
    <col min="13829" max="13829" width="17.5" style="113" bestFit="1" customWidth="1"/>
    <col min="13830" max="13830" width="17.6640625" style="113" bestFit="1" customWidth="1"/>
    <col min="13831" max="14080" width="8.83203125" style="113"/>
    <col min="14081" max="14081" width="15.5" style="113" bestFit="1" customWidth="1"/>
    <col min="14082" max="14082" width="47.1640625" style="113" customWidth="1"/>
    <col min="14083" max="14083" width="8.83203125" style="113"/>
    <col min="14084" max="14084" width="10.83203125" style="113" customWidth="1"/>
    <col min="14085" max="14085" width="17.5" style="113" bestFit="1" customWidth="1"/>
    <col min="14086" max="14086" width="17.6640625" style="113" bestFit="1" customWidth="1"/>
    <col min="14087" max="14336" width="8.83203125" style="113"/>
    <col min="14337" max="14337" width="15.5" style="113" bestFit="1" customWidth="1"/>
    <col min="14338" max="14338" width="47.1640625" style="113" customWidth="1"/>
    <col min="14339" max="14339" width="8.83203125" style="113"/>
    <col min="14340" max="14340" width="10.83203125" style="113" customWidth="1"/>
    <col min="14341" max="14341" width="17.5" style="113" bestFit="1" customWidth="1"/>
    <col min="14342" max="14342" width="17.6640625" style="113" bestFit="1" customWidth="1"/>
    <col min="14343" max="14592" width="8.83203125" style="113"/>
    <col min="14593" max="14593" width="15.5" style="113" bestFit="1" customWidth="1"/>
    <col min="14594" max="14594" width="47.1640625" style="113" customWidth="1"/>
    <col min="14595" max="14595" width="8.83203125" style="113"/>
    <col min="14596" max="14596" width="10.83203125" style="113" customWidth="1"/>
    <col min="14597" max="14597" width="17.5" style="113" bestFit="1" customWidth="1"/>
    <col min="14598" max="14598" width="17.6640625" style="113" bestFit="1" customWidth="1"/>
    <col min="14599" max="14848" width="8.83203125" style="113"/>
    <col min="14849" max="14849" width="15.5" style="113" bestFit="1" customWidth="1"/>
    <col min="14850" max="14850" width="47.1640625" style="113" customWidth="1"/>
    <col min="14851" max="14851" width="8.83203125" style="113"/>
    <col min="14852" max="14852" width="10.83203125" style="113" customWidth="1"/>
    <col min="14853" max="14853" width="17.5" style="113" bestFit="1" customWidth="1"/>
    <col min="14854" max="14854" width="17.6640625" style="113" bestFit="1" customWidth="1"/>
    <col min="14855" max="15104" width="8.83203125" style="113"/>
    <col min="15105" max="15105" width="15.5" style="113" bestFit="1" customWidth="1"/>
    <col min="15106" max="15106" width="47.1640625" style="113" customWidth="1"/>
    <col min="15107" max="15107" width="8.83203125" style="113"/>
    <col min="15108" max="15108" width="10.83203125" style="113" customWidth="1"/>
    <col min="15109" max="15109" width="17.5" style="113" bestFit="1" customWidth="1"/>
    <col min="15110" max="15110" width="17.6640625" style="113" bestFit="1" customWidth="1"/>
    <col min="15111" max="15360" width="8.83203125" style="113"/>
    <col min="15361" max="15361" width="15.5" style="113" bestFit="1" customWidth="1"/>
    <col min="15362" max="15362" width="47.1640625" style="113" customWidth="1"/>
    <col min="15363" max="15363" width="8.83203125" style="113"/>
    <col min="15364" max="15364" width="10.83203125" style="113" customWidth="1"/>
    <col min="15365" max="15365" width="17.5" style="113" bestFit="1" customWidth="1"/>
    <col min="15366" max="15366" width="17.6640625" style="113" bestFit="1" customWidth="1"/>
    <col min="15367" max="15616" width="8.83203125" style="113"/>
    <col min="15617" max="15617" width="15.5" style="113" bestFit="1" customWidth="1"/>
    <col min="15618" max="15618" width="47.1640625" style="113" customWidth="1"/>
    <col min="15619" max="15619" width="8.83203125" style="113"/>
    <col min="15620" max="15620" width="10.83203125" style="113" customWidth="1"/>
    <col min="15621" max="15621" width="17.5" style="113" bestFit="1" customWidth="1"/>
    <col min="15622" max="15622" width="17.6640625" style="113" bestFit="1" customWidth="1"/>
    <col min="15623" max="15872" width="8.83203125" style="113"/>
    <col min="15873" max="15873" width="15.5" style="113" bestFit="1" customWidth="1"/>
    <col min="15874" max="15874" width="47.1640625" style="113" customWidth="1"/>
    <col min="15875" max="15875" width="8.83203125" style="113"/>
    <col min="15876" max="15876" width="10.83203125" style="113" customWidth="1"/>
    <col min="15877" max="15877" width="17.5" style="113" bestFit="1" customWidth="1"/>
    <col min="15878" max="15878" width="17.6640625" style="113" bestFit="1" customWidth="1"/>
    <col min="15879" max="16128" width="8.83203125" style="113"/>
    <col min="16129" max="16129" width="15.5" style="113" bestFit="1" customWidth="1"/>
    <col min="16130" max="16130" width="47.1640625" style="113" customWidth="1"/>
    <col min="16131" max="16131" width="8.83203125" style="113"/>
    <col min="16132" max="16132" width="10.83203125" style="113" customWidth="1"/>
    <col min="16133" max="16133" width="17.5" style="113" bestFit="1" customWidth="1"/>
    <col min="16134" max="16134" width="17.6640625" style="113" bestFit="1" customWidth="1"/>
    <col min="16135" max="16384" width="8.83203125" style="113"/>
  </cols>
  <sheetData>
    <row r="1" spans="1:11" x14ac:dyDescent="0.3">
      <c r="B1" s="221" t="s">
        <v>2569</v>
      </c>
      <c r="C1" s="221"/>
      <c r="D1" s="221"/>
      <c r="E1" s="221"/>
      <c r="F1" s="221"/>
      <c r="G1" s="221"/>
      <c r="H1" s="222"/>
      <c r="I1" s="113"/>
      <c r="J1" s="113"/>
    </row>
    <row r="2" spans="1:11" x14ac:dyDescent="0.3">
      <c r="B2" s="223" t="s">
        <v>2570</v>
      </c>
      <c r="C2" s="223"/>
      <c r="D2" s="223"/>
      <c r="E2" s="223"/>
      <c r="F2" s="223"/>
      <c r="G2" s="223"/>
      <c r="H2" s="224"/>
      <c r="I2" s="113"/>
      <c r="J2" s="113"/>
    </row>
    <row r="4" spans="1:11" ht="75" x14ac:dyDescent="0.3">
      <c r="A4" s="136" t="s">
        <v>2571</v>
      </c>
      <c r="B4" s="137" t="s">
        <v>2572</v>
      </c>
      <c r="C4" s="137" t="s">
        <v>2573</v>
      </c>
      <c r="D4" s="139" t="s">
        <v>2671</v>
      </c>
      <c r="E4" s="140" t="e">
        <f>#REF!</f>
        <v>#REF!</v>
      </c>
      <c r="F4" s="140" t="e">
        <f>#REF!</f>
        <v>#REF!</v>
      </c>
      <c r="G4" s="140" t="e">
        <f>#REF!</f>
        <v>#REF!</v>
      </c>
      <c r="H4" s="140" t="e">
        <f>E4</f>
        <v>#REF!</v>
      </c>
      <c r="I4" s="140" t="e">
        <f>F4</f>
        <v>#REF!</v>
      </c>
      <c r="J4" s="140" t="e">
        <f>G4</f>
        <v>#REF!</v>
      </c>
    </row>
    <row r="5" spans="1:11" x14ac:dyDescent="0.3">
      <c r="A5" s="114" t="s">
        <v>2575</v>
      </c>
      <c r="B5" s="121" t="s">
        <v>2576</v>
      </c>
      <c r="C5" s="115" t="s">
        <v>2574</v>
      </c>
      <c r="D5" s="115">
        <v>1.39</v>
      </c>
      <c r="E5" s="133"/>
      <c r="F5" s="133"/>
      <c r="G5" s="133"/>
      <c r="H5" s="116" t="e">
        <f t="shared" ref="H5:H10" si="0">$E$6*D5/$D$6</f>
        <v>#VALUE!</v>
      </c>
      <c r="I5" s="116" t="e">
        <f>$F$6*D5/$D$6</f>
        <v>#VALUE!</v>
      </c>
      <c r="J5" s="116" t="e">
        <f>$G$6*D5/$D$6</f>
        <v>#VALUE!</v>
      </c>
    </row>
    <row r="6" spans="1:11" s="120" customFormat="1" ht="37.5" x14ac:dyDescent="0.3">
      <c r="A6" s="117" t="s">
        <v>2672</v>
      </c>
      <c r="B6" s="141" t="s">
        <v>2677</v>
      </c>
      <c r="C6" s="118" t="s">
        <v>2574</v>
      </c>
      <c r="D6" s="132">
        <v>1.52</v>
      </c>
      <c r="E6" s="134" t="str">
        <f>IFERROR(VLOOKUP(A6,#REF!,5,0),"")</f>
        <v/>
      </c>
      <c r="F6" s="134" t="str">
        <f>IFERROR(VLOOKUP(A6,#REF!,6,0),"")</f>
        <v/>
      </c>
      <c r="G6" s="134" t="str">
        <f>IFERROR(VLOOKUP(A6,#REF!,7,0),"")</f>
        <v/>
      </c>
      <c r="H6" s="119" t="e">
        <f>$E$6*D6/$D$6</f>
        <v>#VALUE!</v>
      </c>
      <c r="I6" s="119" t="e">
        <f>$F$6*D6/$D$6</f>
        <v>#VALUE!</v>
      </c>
      <c r="J6" s="119" t="e">
        <f>$G$6*D6/$D$6</f>
        <v>#VALUE!</v>
      </c>
      <c r="K6" s="120" t="s">
        <v>2696</v>
      </c>
    </row>
    <row r="7" spans="1:11" x14ac:dyDescent="0.3">
      <c r="A7" s="114" t="s">
        <v>2577</v>
      </c>
      <c r="B7" s="121" t="s">
        <v>2578</v>
      </c>
      <c r="C7" s="115" t="s">
        <v>2574</v>
      </c>
      <c r="D7" s="115">
        <v>1.65</v>
      </c>
      <c r="E7" s="133"/>
      <c r="F7" s="133"/>
      <c r="G7" s="133"/>
      <c r="H7" s="116" t="e">
        <f>$E$6*D7/$D$6</f>
        <v>#VALUE!</v>
      </c>
      <c r="I7" s="116" t="e">
        <f>$F$6*D7/$D$6</f>
        <v>#VALUE!</v>
      </c>
      <c r="J7" s="116" t="e">
        <f t="shared" ref="J7:J10" si="1">$G$6*D7/$D$6</f>
        <v>#VALUE!</v>
      </c>
    </row>
    <row r="8" spans="1:11" x14ac:dyDescent="0.3">
      <c r="A8" s="114" t="s">
        <v>2579</v>
      </c>
      <c r="B8" s="121" t="s">
        <v>2580</v>
      </c>
      <c r="C8" s="115" t="s">
        <v>2574</v>
      </c>
      <c r="D8" s="115">
        <v>1.94</v>
      </c>
      <c r="E8" s="133"/>
      <c r="F8" s="133"/>
      <c r="G8" s="133"/>
      <c r="H8" s="116" t="e">
        <f t="shared" si="0"/>
        <v>#VALUE!</v>
      </c>
      <c r="I8" s="116" t="e">
        <f>$F$6*D8/$D$6</f>
        <v>#VALUE!</v>
      </c>
      <c r="J8" s="116" t="e">
        <f t="shared" si="1"/>
        <v>#VALUE!</v>
      </c>
    </row>
    <row r="9" spans="1:11" x14ac:dyDescent="0.3">
      <c r="A9" s="114" t="s">
        <v>2581</v>
      </c>
      <c r="B9" s="121" t="s">
        <v>2582</v>
      </c>
      <c r="C9" s="115" t="s">
        <v>2574</v>
      </c>
      <c r="D9" s="115">
        <v>2.2999999999999998</v>
      </c>
      <c r="E9" s="133"/>
      <c r="F9" s="133"/>
      <c r="G9" s="133"/>
      <c r="H9" s="116" t="e">
        <f t="shared" si="0"/>
        <v>#VALUE!</v>
      </c>
      <c r="I9" s="116" t="e">
        <f t="shared" ref="I9:I10" si="2">$F$6*D9/$D$6</f>
        <v>#VALUE!</v>
      </c>
      <c r="J9" s="116" t="e">
        <f t="shared" si="1"/>
        <v>#VALUE!</v>
      </c>
    </row>
    <row r="10" spans="1:11" x14ac:dyDescent="0.3">
      <c r="A10" s="144" t="s">
        <v>2583</v>
      </c>
      <c r="B10" s="145" t="s">
        <v>2584</v>
      </c>
      <c r="C10" s="146" t="s">
        <v>2574</v>
      </c>
      <c r="D10" s="146">
        <v>2.71</v>
      </c>
      <c r="E10" s="147"/>
      <c r="F10" s="147"/>
      <c r="G10" s="147"/>
      <c r="H10" s="148" t="e">
        <f t="shared" si="0"/>
        <v>#VALUE!</v>
      </c>
      <c r="I10" s="148" t="e">
        <f t="shared" si="2"/>
        <v>#VALUE!</v>
      </c>
      <c r="J10" s="148" t="e">
        <f t="shared" si="1"/>
        <v>#VALUE!</v>
      </c>
    </row>
    <row r="11" spans="1:11" x14ac:dyDescent="0.3">
      <c r="A11" s="149" t="s">
        <v>2585</v>
      </c>
      <c r="B11" s="150" t="s">
        <v>2661</v>
      </c>
      <c r="C11" s="137" t="s">
        <v>2574</v>
      </c>
      <c r="D11" s="137">
        <v>1</v>
      </c>
      <c r="E11" s="151"/>
      <c r="F11" s="151"/>
      <c r="G11" s="151"/>
      <c r="H11" s="152" t="e">
        <f>$E$12*D11/$D$12</f>
        <v>#VALUE!</v>
      </c>
      <c r="I11" s="152" t="e">
        <f>$F$12*D11/$D$12</f>
        <v>#VALUE!</v>
      </c>
      <c r="J11" s="152" t="e">
        <f>$G$12*D11/$D$12</f>
        <v>#VALUE!</v>
      </c>
    </row>
    <row r="12" spans="1:11" s="120" customFormat="1" x14ac:dyDescent="0.3">
      <c r="A12" s="117" t="s">
        <v>2586</v>
      </c>
      <c r="B12" s="122" t="s">
        <v>2658</v>
      </c>
      <c r="C12" s="118" t="s">
        <v>2574</v>
      </c>
      <c r="D12" s="118">
        <v>1.18</v>
      </c>
      <c r="E12" s="134" t="str">
        <f>IFERROR(VLOOKUP(A12,#REF!,5,0),"")</f>
        <v/>
      </c>
      <c r="F12" s="134" t="str">
        <f>IFERROR(VLOOKUP(A12,#REF!,6,0),"")</f>
        <v/>
      </c>
      <c r="G12" s="134" t="str">
        <f>IFERROR(VLOOKUP(A12,#REF!,7,0),"")</f>
        <v/>
      </c>
      <c r="H12" s="119" t="e">
        <f>$E$12*D12/$D$12</f>
        <v>#VALUE!</v>
      </c>
      <c r="I12" s="119" t="e">
        <f t="shared" ref="I12:I14" si="3">$F$12*D12/$D$12</f>
        <v>#VALUE!</v>
      </c>
      <c r="J12" s="119" t="e">
        <f t="shared" ref="J12:J14" si="4">$G$12*D12/$D$12</f>
        <v>#VALUE!</v>
      </c>
      <c r="K12" s="120" t="s">
        <v>2696</v>
      </c>
    </row>
    <row r="13" spans="1:11" x14ac:dyDescent="0.3">
      <c r="A13" s="114" t="s">
        <v>2587</v>
      </c>
      <c r="B13" s="121" t="s">
        <v>2659</v>
      </c>
      <c r="C13" s="115" t="s">
        <v>2574</v>
      </c>
      <c r="D13" s="115">
        <v>1.4</v>
      </c>
      <c r="E13" s="133"/>
      <c r="F13" s="133"/>
      <c r="G13" s="133"/>
      <c r="H13" s="116" t="e">
        <f>$E$12*D13/$D$12</f>
        <v>#VALUE!</v>
      </c>
      <c r="I13" s="116" t="e">
        <f t="shared" si="3"/>
        <v>#VALUE!</v>
      </c>
      <c r="J13" s="116" t="e">
        <f t="shared" si="4"/>
        <v>#VALUE!</v>
      </c>
    </row>
    <row r="14" spans="1:11" x14ac:dyDescent="0.3">
      <c r="A14" s="144" t="s">
        <v>2588</v>
      </c>
      <c r="B14" s="145" t="s">
        <v>2660</v>
      </c>
      <c r="C14" s="146" t="s">
        <v>2574</v>
      </c>
      <c r="D14" s="146">
        <v>1.65</v>
      </c>
      <c r="E14" s="147"/>
      <c r="F14" s="147"/>
      <c r="G14" s="147"/>
      <c r="H14" s="148" t="e">
        <f>$E$12*D14/$D$12</f>
        <v>#VALUE!</v>
      </c>
      <c r="I14" s="148" t="e">
        <f t="shared" si="3"/>
        <v>#VALUE!</v>
      </c>
      <c r="J14" s="148" t="e">
        <f t="shared" si="4"/>
        <v>#VALUE!</v>
      </c>
    </row>
    <row r="15" spans="1:11" x14ac:dyDescent="0.3">
      <c r="A15" s="149" t="s">
        <v>2589</v>
      </c>
      <c r="B15" s="149" t="s">
        <v>2590</v>
      </c>
      <c r="C15" s="137" t="s">
        <v>2574</v>
      </c>
      <c r="D15" s="137">
        <v>1</v>
      </c>
      <c r="E15" s="151"/>
      <c r="F15" s="151"/>
      <c r="G15" s="151"/>
      <c r="H15" s="152" t="e">
        <f>$E$16*D15/$D$16</f>
        <v>#VALUE!</v>
      </c>
      <c r="I15" s="152" t="e">
        <f>$F$16*D15/$D$16</f>
        <v>#VALUE!</v>
      </c>
      <c r="J15" s="152" t="e">
        <f>$G$16*D15/$D$16</f>
        <v>#VALUE!</v>
      </c>
    </row>
    <row r="16" spans="1:11" s="120" customFormat="1" x14ac:dyDescent="0.3">
      <c r="A16" s="131" t="s">
        <v>2673</v>
      </c>
      <c r="B16" s="131" t="s">
        <v>2674</v>
      </c>
      <c r="C16" s="132" t="s">
        <v>2574</v>
      </c>
      <c r="D16" s="118">
        <f>(D15+D17)/2</f>
        <v>1.0249999999999999</v>
      </c>
      <c r="E16" s="134" t="str">
        <f>IFERROR(VLOOKUP(A16,#REF!,5,0),"")</f>
        <v/>
      </c>
      <c r="F16" s="134" t="str">
        <f>IFERROR(VLOOKUP(A16,#REF!,6,0),"")</f>
        <v/>
      </c>
      <c r="G16" s="134" t="str">
        <f>IFERROR(VLOOKUP(A16,#REF!,7,0),"")</f>
        <v/>
      </c>
      <c r="H16" s="119" t="e">
        <f t="shared" ref="H16:H17" si="5">$E$16*D16/$D$16</f>
        <v>#VALUE!</v>
      </c>
      <c r="I16" s="119" t="e">
        <f t="shared" ref="I16:I17" si="6">$F$16*D16/$D$16</f>
        <v>#VALUE!</v>
      </c>
      <c r="J16" s="119" t="e">
        <f t="shared" ref="J16:J17" si="7">$G$16*D16/$D$16</f>
        <v>#VALUE!</v>
      </c>
      <c r="K16" s="120" t="s">
        <v>2696</v>
      </c>
    </row>
    <row r="17" spans="1:11" x14ac:dyDescent="0.3">
      <c r="A17" s="144" t="s">
        <v>2591</v>
      </c>
      <c r="B17" s="144" t="s">
        <v>2592</v>
      </c>
      <c r="C17" s="146" t="s">
        <v>2574</v>
      </c>
      <c r="D17" s="153">
        <v>1.05</v>
      </c>
      <c r="E17" s="147"/>
      <c r="F17" s="147"/>
      <c r="G17" s="147"/>
      <c r="H17" s="148" t="e">
        <f t="shared" si="5"/>
        <v>#VALUE!</v>
      </c>
      <c r="I17" s="148" t="e">
        <f t="shared" si="6"/>
        <v>#VALUE!</v>
      </c>
      <c r="J17" s="148" t="e">
        <f t="shared" si="7"/>
        <v>#VALUE!</v>
      </c>
    </row>
    <row r="18" spans="1:11" x14ac:dyDescent="0.3">
      <c r="A18" s="149" t="s">
        <v>2593</v>
      </c>
      <c r="B18" s="149" t="s">
        <v>2594</v>
      </c>
      <c r="C18" s="137" t="s">
        <v>2574</v>
      </c>
      <c r="D18" s="137">
        <v>1</v>
      </c>
      <c r="E18" s="151"/>
      <c r="F18" s="151"/>
      <c r="G18" s="151"/>
      <c r="H18" s="152" t="e">
        <f>$E$19*D18/$D$19</f>
        <v>#VALUE!</v>
      </c>
      <c r="I18" s="152" t="e">
        <f>$F$19*D18/$D$19</f>
        <v>#VALUE!</v>
      </c>
      <c r="J18" s="152" t="e">
        <f>$G$19*D18/$D$19</f>
        <v>#VALUE!</v>
      </c>
    </row>
    <row r="19" spans="1:11" s="120" customFormat="1" x14ac:dyDescent="0.3">
      <c r="A19" s="131" t="s">
        <v>2675</v>
      </c>
      <c r="B19" s="131" t="s">
        <v>2676</v>
      </c>
      <c r="C19" s="132" t="s">
        <v>2574</v>
      </c>
      <c r="D19" s="118">
        <f>(D18+D20)/2</f>
        <v>1.0249999999999999</v>
      </c>
      <c r="E19" s="134" t="str">
        <f>IFERROR(VLOOKUP(A19,#REF!,5,0),"")</f>
        <v/>
      </c>
      <c r="F19" s="134" t="str">
        <f>IFERROR(VLOOKUP(A19,#REF!,6,0),"")</f>
        <v/>
      </c>
      <c r="G19" s="134" t="str">
        <f>IFERROR(VLOOKUP(A19,#REF!,7,0),"")</f>
        <v/>
      </c>
      <c r="H19" s="119" t="e">
        <f>$E$19*D19/$D$19</f>
        <v>#VALUE!</v>
      </c>
      <c r="I19" s="119" t="e">
        <f t="shared" ref="I19:I20" si="8">$F$19*D19/$D$19</f>
        <v>#VALUE!</v>
      </c>
      <c r="J19" s="119" t="e">
        <f t="shared" ref="J19:J20" si="9">$G$19*D19/$D$19</f>
        <v>#VALUE!</v>
      </c>
      <c r="K19" s="120" t="s">
        <v>2696</v>
      </c>
    </row>
    <row r="20" spans="1:11" x14ac:dyDescent="0.3">
      <c r="A20" s="144" t="s">
        <v>2595</v>
      </c>
      <c r="B20" s="144" t="s">
        <v>2596</v>
      </c>
      <c r="C20" s="146" t="s">
        <v>2574</v>
      </c>
      <c r="D20" s="153">
        <v>1.05</v>
      </c>
      <c r="E20" s="147"/>
      <c r="F20" s="147"/>
      <c r="G20" s="147"/>
      <c r="H20" s="148" t="e">
        <f>$E$19*D20/$D$19</f>
        <v>#VALUE!</v>
      </c>
      <c r="I20" s="148" t="e">
        <f t="shared" si="8"/>
        <v>#VALUE!</v>
      </c>
      <c r="J20" s="148" t="e">
        <f t="shared" si="9"/>
        <v>#VALUE!</v>
      </c>
    </row>
    <row r="21" spans="1:11" x14ac:dyDescent="0.3">
      <c r="A21" s="149" t="s">
        <v>2597</v>
      </c>
      <c r="B21" s="150" t="s">
        <v>2654</v>
      </c>
      <c r="C21" s="137" t="s">
        <v>2574</v>
      </c>
      <c r="D21" s="137">
        <v>1</v>
      </c>
      <c r="E21" s="151"/>
      <c r="F21" s="151"/>
      <c r="G21" s="151"/>
      <c r="H21" s="152" t="e">
        <f>$E$22*D21/$D$22</f>
        <v>#VALUE!</v>
      </c>
      <c r="I21" s="152" t="e">
        <f>$F$22*D21/$D$22</f>
        <v>#VALUE!</v>
      </c>
      <c r="J21" s="152" t="e">
        <f>$G$22*D21/$D$22</f>
        <v>#VALUE!</v>
      </c>
    </row>
    <row r="22" spans="1:11" s="120" customFormat="1" x14ac:dyDescent="0.3">
      <c r="A22" s="117" t="s">
        <v>2598</v>
      </c>
      <c r="B22" s="122" t="s">
        <v>2655</v>
      </c>
      <c r="C22" s="118" t="s">
        <v>2574</v>
      </c>
      <c r="D22" s="118">
        <v>1.1299999999999999</v>
      </c>
      <c r="E22" s="134" t="str">
        <f>IFERROR(VLOOKUP(A22,#REF!,5,0),"")</f>
        <v/>
      </c>
      <c r="F22" s="134" t="str">
        <f>IFERROR(VLOOKUP(A22,#REF!,6,0),"")</f>
        <v/>
      </c>
      <c r="G22" s="134" t="str">
        <f>IFERROR(VLOOKUP(A22,#REF!,7,0),"")</f>
        <v/>
      </c>
      <c r="H22" s="119" t="e">
        <f t="shared" ref="H22:H23" si="10">$E$22*D22/$D$22</f>
        <v>#VALUE!</v>
      </c>
      <c r="I22" s="119" t="e">
        <f t="shared" ref="I22:I24" si="11">$F$22*D22/$D$22</f>
        <v>#VALUE!</v>
      </c>
      <c r="J22" s="119" t="e">
        <f t="shared" ref="J22:J24" si="12">$G$22*D22/$D$22</f>
        <v>#VALUE!</v>
      </c>
      <c r="K22" s="120" t="s">
        <v>2696</v>
      </c>
    </row>
    <row r="23" spans="1:11" x14ac:dyDescent="0.3">
      <c r="A23" s="114" t="s">
        <v>2599</v>
      </c>
      <c r="B23" s="121" t="s">
        <v>2656</v>
      </c>
      <c r="C23" s="115" t="s">
        <v>2574</v>
      </c>
      <c r="D23" s="115">
        <v>1.3</v>
      </c>
      <c r="E23" s="133"/>
      <c r="F23" s="133"/>
      <c r="G23" s="133"/>
      <c r="H23" s="116" t="e">
        <f t="shared" si="10"/>
        <v>#VALUE!</v>
      </c>
      <c r="I23" s="116" t="e">
        <f t="shared" si="11"/>
        <v>#VALUE!</v>
      </c>
      <c r="J23" s="116" t="e">
        <f t="shared" si="12"/>
        <v>#VALUE!</v>
      </c>
    </row>
    <row r="24" spans="1:11" x14ac:dyDescent="0.3">
      <c r="A24" s="144" t="s">
        <v>2600</v>
      </c>
      <c r="B24" s="145" t="s">
        <v>2657</v>
      </c>
      <c r="C24" s="146" t="s">
        <v>2574</v>
      </c>
      <c r="D24" s="146">
        <v>1.47</v>
      </c>
      <c r="E24" s="147"/>
      <c r="F24" s="147"/>
      <c r="G24" s="147"/>
      <c r="H24" s="148" t="e">
        <f>$E$22*D24/$D$22</f>
        <v>#VALUE!</v>
      </c>
      <c r="I24" s="148" t="e">
        <f t="shared" si="11"/>
        <v>#VALUE!</v>
      </c>
      <c r="J24" s="148" t="e">
        <f t="shared" si="12"/>
        <v>#VALUE!</v>
      </c>
    </row>
    <row r="25" spans="1:11" x14ac:dyDescent="0.3">
      <c r="A25" s="149" t="s">
        <v>2639</v>
      </c>
      <c r="B25" s="150" t="s">
        <v>2640</v>
      </c>
      <c r="C25" s="137" t="s">
        <v>2574</v>
      </c>
      <c r="D25" s="138">
        <v>1</v>
      </c>
      <c r="E25" s="151"/>
      <c r="F25" s="151"/>
      <c r="G25" s="151"/>
      <c r="H25" s="152" t="e">
        <f>$E$26*D25/$D$26</f>
        <v>#VALUE!</v>
      </c>
      <c r="I25" s="152" t="e">
        <f>$F$26*D25/$D$26</f>
        <v>#VALUE!</v>
      </c>
      <c r="J25" s="152" t="e">
        <f>$G$26*D25/$D$26</f>
        <v>#VALUE!</v>
      </c>
    </row>
    <row r="26" spans="1:11" s="120" customFormat="1" x14ac:dyDescent="0.3">
      <c r="A26" s="117" t="s">
        <v>2641</v>
      </c>
      <c r="B26" s="122" t="s">
        <v>2642</v>
      </c>
      <c r="C26" s="118" t="s">
        <v>2574</v>
      </c>
      <c r="D26" s="132">
        <v>1.1000000000000001</v>
      </c>
      <c r="E26" s="134" t="str">
        <f>IFERROR(VLOOKUP(A26,#REF!,5,0),"")</f>
        <v/>
      </c>
      <c r="F26" s="134" t="str">
        <f>IFERROR(VLOOKUP(A26,#REF!,6,0),"")</f>
        <v/>
      </c>
      <c r="G26" s="134" t="str">
        <f>IFERROR(VLOOKUP(A26,#REF!,7,0),"")</f>
        <v/>
      </c>
      <c r="H26" s="119" t="e">
        <f t="shared" ref="H26:H27" si="13">$E$26*D26/$D$26</f>
        <v>#VALUE!</v>
      </c>
      <c r="I26" s="119" t="e">
        <f t="shared" ref="I26:I28" si="14">$F$26*D26/$D$26</f>
        <v>#VALUE!</v>
      </c>
      <c r="J26" s="119" t="e">
        <f t="shared" ref="J26:J28" si="15">$G$26*D26/$D$26</f>
        <v>#VALUE!</v>
      </c>
      <c r="K26" s="120" t="s">
        <v>2696</v>
      </c>
    </row>
    <row r="27" spans="1:11" x14ac:dyDescent="0.3">
      <c r="A27" s="114" t="s">
        <v>2643</v>
      </c>
      <c r="B27" s="121" t="s">
        <v>2644</v>
      </c>
      <c r="C27" s="115" t="s">
        <v>2574</v>
      </c>
      <c r="D27" s="130">
        <v>1.24</v>
      </c>
      <c r="E27" s="133"/>
      <c r="F27" s="133"/>
      <c r="G27" s="133"/>
      <c r="H27" s="116" t="e">
        <f t="shared" si="13"/>
        <v>#VALUE!</v>
      </c>
      <c r="I27" s="116" t="e">
        <f t="shared" si="14"/>
        <v>#VALUE!</v>
      </c>
      <c r="J27" s="116" t="e">
        <f t="shared" si="15"/>
        <v>#VALUE!</v>
      </c>
    </row>
    <row r="28" spans="1:11" x14ac:dyDescent="0.3">
      <c r="A28" s="144" t="s">
        <v>2645</v>
      </c>
      <c r="B28" s="145" t="s">
        <v>2646</v>
      </c>
      <c r="C28" s="146" t="s">
        <v>2574</v>
      </c>
      <c r="D28" s="153">
        <v>1.39</v>
      </c>
      <c r="E28" s="147"/>
      <c r="F28" s="147"/>
      <c r="G28" s="147"/>
      <c r="H28" s="148" t="e">
        <f>$E$26*D28/$D$26</f>
        <v>#VALUE!</v>
      </c>
      <c r="I28" s="148" t="e">
        <f t="shared" si="14"/>
        <v>#VALUE!</v>
      </c>
      <c r="J28" s="148" t="e">
        <f t="shared" si="15"/>
        <v>#VALUE!</v>
      </c>
    </row>
    <row r="29" spans="1:11" s="168" customFormat="1" x14ac:dyDescent="0.3">
      <c r="A29" s="158" t="s">
        <v>2627</v>
      </c>
      <c r="B29" s="159" t="s">
        <v>2603</v>
      </c>
      <c r="C29" s="160" t="s">
        <v>2574</v>
      </c>
      <c r="D29" s="160">
        <v>1</v>
      </c>
      <c r="E29" s="161"/>
      <c r="F29" s="161"/>
      <c r="G29" s="161"/>
      <c r="H29" s="161" t="e">
        <f>$E$30*D29/$D$30</f>
        <v>#VALUE!</v>
      </c>
      <c r="I29" s="161" t="e">
        <f>$F$30*D29/$D$30</f>
        <v>#VALUE!</v>
      </c>
      <c r="J29" s="161" t="e">
        <f>$G$30*D29/$D$30</f>
        <v>#VALUE!</v>
      </c>
    </row>
    <row r="30" spans="1:11" s="171" customFormat="1" x14ac:dyDescent="0.3">
      <c r="A30" s="162" t="s">
        <v>2689</v>
      </c>
      <c r="B30" s="163" t="s">
        <v>3922</v>
      </c>
      <c r="C30" s="170" t="s">
        <v>2574</v>
      </c>
      <c r="D30" s="170">
        <v>1.02</v>
      </c>
      <c r="E30" s="134" t="str">
        <f>IFERROR(VLOOKUP(A30,#REF!,5,0),"")</f>
        <v/>
      </c>
      <c r="F30" s="134" t="str">
        <f>IFERROR(VLOOKUP(A30,#REF!,6,0),"")</f>
        <v/>
      </c>
      <c r="G30" s="169" t="str">
        <f>IFERROR(VLOOKUP(A30,#REF!,7,0),"")</f>
        <v/>
      </c>
      <c r="H30" s="169" t="e">
        <f t="shared" ref="H30:H31" si="16">$E$30*D30/$D$30</f>
        <v>#VALUE!</v>
      </c>
      <c r="I30" s="169" t="e">
        <f t="shared" ref="I30:I31" si="17">$F$30*D30/$D$30</f>
        <v>#VALUE!</v>
      </c>
      <c r="J30" s="169" t="e">
        <f t="shared" ref="J30:J31" si="18">$G$30*D30/$D$30</f>
        <v>#VALUE!</v>
      </c>
      <c r="K30" s="120" t="s">
        <v>2696</v>
      </c>
    </row>
    <row r="31" spans="1:11" s="168" customFormat="1" x14ac:dyDescent="0.3">
      <c r="A31" s="164" t="s">
        <v>2628</v>
      </c>
      <c r="B31" s="165" t="s">
        <v>2605</v>
      </c>
      <c r="C31" s="166" t="s">
        <v>2574</v>
      </c>
      <c r="D31" s="166">
        <v>1.04</v>
      </c>
      <c r="E31" s="167"/>
      <c r="F31" s="167"/>
      <c r="G31" s="167"/>
      <c r="H31" s="167" t="e">
        <f t="shared" si="16"/>
        <v>#VALUE!</v>
      </c>
      <c r="I31" s="167" t="e">
        <f t="shared" si="17"/>
        <v>#VALUE!</v>
      </c>
      <c r="J31" s="167" t="e">
        <f t="shared" si="18"/>
        <v>#VALUE!</v>
      </c>
    </row>
    <row r="32" spans="1:11" s="168" customFormat="1" x14ac:dyDescent="0.3">
      <c r="A32" s="158" t="s">
        <v>2629</v>
      </c>
      <c r="B32" s="159" t="s">
        <v>2607</v>
      </c>
      <c r="C32" s="160" t="s">
        <v>2574</v>
      </c>
      <c r="D32" s="160">
        <v>1</v>
      </c>
      <c r="E32" s="161"/>
      <c r="F32" s="161"/>
      <c r="G32" s="161"/>
      <c r="H32" s="161" t="e">
        <f>$E$33*D32/$D$33</f>
        <v>#VALUE!</v>
      </c>
      <c r="I32" s="161" t="e">
        <f>$F$33*D32/$D$33</f>
        <v>#VALUE!</v>
      </c>
      <c r="J32" s="161" t="e">
        <f>$G$33*D32/$D$33</f>
        <v>#VALUE!</v>
      </c>
    </row>
    <row r="33" spans="1:11" s="168" customFormat="1" x14ac:dyDescent="0.3">
      <c r="A33" s="202" t="s">
        <v>2690</v>
      </c>
      <c r="B33" s="203" t="s">
        <v>2678</v>
      </c>
      <c r="C33" s="204" t="s">
        <v>2574</v>
      </c>
      <c r="D33" s="204">
        <v>1.02</v>
      </c>
      <c r="E33" s="205" t="str">
        <f>$E$30</f>
        <v/>
      </c>
      <c r="F33" s="205" t="str">
        <f>$F$30</f>
        <v/>
      </c>
      <c r="G33" s="205" t="str">
        <f>$G$30</f>
        <v/>
      </c>
      <c r="H33" s="205" t="e">
        <f t="shared" ref="H33:H34" si="19">$E$33*D33/$D$33</f>
        <v>#VALUE!</v>
      </c>
      <c r="I33" s="205" t="e">
        <f t="shared" ref="I33:I34" si="20">$F$33*D33/$D$33</f>
        <v>#VALUE!</v>
      </c>
      <c r="J33" s="205" t="e">
        <f t="shared" ref="J33:J34" si="21">$G$33*D33/$D$33</f>
        <v>#VALUE!</v>
      </c>
      <c r="K33" s="113" t="s">
        <v>2696</v>
      </c>
    </row>
    <row r="34" spans="1:11" s="168" customFormat="1" x14ac:dyDescent="0.3">
      <c r="A34" s="164" t="s">
        <v>2630</v>
      </c>
      <c r="B34" s="165" t="s">
        <v>2609</v>
      </c>
      <c r="C34" s="166" t="s">
        <v>2574</v>
      </c>
      <c r="D34" s="166">
        <v>1.04</v>
      </c>
      <c r="E34" s="167"/>
      <c r="F34" s="167"/>
      <c r="G34" s="167"/>
      <c r="H34" s="167" t="e">
        <f t="shared" si="19"/>
        <v>#VALUE!</v>
      </c>
      <c r="I34" s="167" t="e">
        <f t="shared" si="20"/>
        <v>#VALUE!</v>
      </c>
      <c r="J34" s="167" t="e">
        <f t="shared" si="21"/>
        <v>#VALUE!</v>
      </c>
    </row>
    <row r="35" spans="1:11" s="168" customFormat="1" x14ac:dyDescent="0.3">
      <c r="A35" s="158" t="s">
        <v>2631</v>
      </c>
      <c r="B35" s="159" t="s">
        <v>2611</v>
      </c>
      <c r="C35" s="160" t="s">
        <v>2574</v>
      </c>
      <c r="D35" s="160">
        <v>1</v>
      </c>
      <c r="E35" s="161"/>
      <c r="F35" s="161"/>
      <c r="G35" s="161"/>
      <c r="H35" s="161" t="e">
        <f>$E$36*D35/$D$36</f>
        <v>#VALUE!</v>
      </c>
      <c r="I35" s="161" t="e">
        <f>$F$36*D35/$D$36</f>
        <v>#VALUE!</v>
      </c>
      <c r="J35" s="161" t="e">
        <f>$G$36*D35/$D$36</f>
        <v>#VALUE!</v>
      </c>
    </row>
    <row r="36" spans="1:11" s="168" customFormat="1" x14ac:dyDescent="0.3">
      <c r="A36" s="202" t="s">
        <v>2691</v>
      </c>
      <c r="B36" s="203" t="s">
        <v>2679</v>
      </c>
      <c r="C36" s="204" t="s">
        <v>2574</v>
      </c>
      <c r="D36" s="204">
        <v>1.02</v>
      </c>
      <c r="E36" s="205" t="str">
        <f>$E$30</f>
        <v/>
      </c>
      <c r="F36" s="205" t="str">
        <f>$F$30</f>
        <v/>
      </c>
      <c r="G36" s="205" t="str">
        <f>$G$30</f>
        <v/>
      </c>
      <c r="H36" s="205" t="e">
        <f t="shared" ref="H36:H37" si="22">$E$36*D36/$D$36</f>
        <v>#VALUE!</v>
      </c>
      <c r="I36" s="205" t="e">
        <f t="shared" ref="I36:I37" si="23">$F$36*D36/$D$36</f>
        <v>#VALUE!</v>
      </c>
      <c r="J36" s="205" t="e">
        <f t="shared" ref="J36:J37" si="24">$G$36*D36/$D$36</f>
        <v>#VALUE!</v>
      </c>
      <c r="K36" s="113" t="s">
        <v>2696</v>
      </c>
    </row>
    <row r="37" spans="1:11" s="168" customFormat="1" x14ac:dyDescent="0.3">
      <c r="A37" s="164" t="s">
        <v>2632</v>
      </c>
      <c r="B37" s="165" t="s">
        <v>2613</v>
      </c>
      <c r="C37" s="166" t="s">
        <v>2574</v>
      </c>
      <c r="D37" s="166">
        <v>1.04</v>
      </c>
      <c r="E37" s="167"/>
      <c r="F37" s="167"/>
      <c r="G37" s="167"/>
      <c r="H37" s="167" t="e">
        <f t="shared" si="22"/>
        <v>#VALUE!</v>
      </c>
      <c r="I37" s="167" t="e">
        <f t="shared" si="23"/>
        <v>#VALUE!</v>
      </c>
      <c r="J37" s="167" t="e">
        <f t="shared" si="24"/>
        <v>#VALUE!</v>
      </c>
    </row>
    <row r="38" spans="1:11" s="168" customFormat="1" x14ac:dyDescent="0.3">
      <c r="A38" s="158" t="s">
        <v>2633</v>
      </c>
      <c r="B38" s="159" t="s">
        <v>2615</v>
      </c>
      <c r="C38" s="160" t="s">
        <v>2574</v>
      </c>
      <c r="D38" s="160">
        <v>1</v>
      </c>
      <c r="E38" s="161"/>
      <c r="F38" s="161"/>
      <c r="G38" s="161"/>
      <c r="H38" s="161" t="e">
        <f>$E$39*D38/$D$39</f>
        <v>#VALUE!</v>
      </c>
      <c r="I38" s="161" t="e">
        <f>$F$39*D38/$D$39</f>
        <v>#VALUE!</v>
      </c>
      <c r="J38" s="161" t="e">
        <f>$G$39*D38/$D$39</f>
        <v>#VALUE!</v>
      </c>
    </row>
    <row r="39" spans="1:11" s="168" customFormat="1" x14ac:dyDescent="0.3">
      <c r="A39" s="202" t="s">
        <v>2692</v>
      </c>
      <c r="B39" s="203" t="s">
        <v>2680</v>
      </c>
      <c r="C39" s="204" t="s">
        <v>2574</v>
      </c>
      <c r="D39" s="204">
        <v>1.02</v>
      </c>
      <c r="E39" s="205" t="str">
        <f>$E$30</f>
        <v/>
      </c>
      <c r="F39" s="205" t="str">
        <f>$F$30</f>
        <v/>
      </c>
      <c r="G39" s="205" t="str">
        <f>$G$30</f>
        <v/>
      </c>
      <c r="H39" s="205" t="e">
        <f t="shared" ref="H39:H40" si="25">$E$39*D39/$D$39</f>
        <v>#VALUE!</v>
      </c>
      <c r="I39" s="205" t="e">
        <f t="shared" ref="I39:I40" si="26">$F$39*D39/$D$39</f>
        <v>#VALUE!</v>
      </c>
      <c r="J39" s="205" t="e">
        <f t="shared" ref="J39:J40" si="27">$G$39*D39/$D$39</f>
        <v>#VALUE!</v>
      </c>
      <c r="K39" s="113" t="s">
        <v>2696</v>
      </c>
    </row>
    <row r="40" spans="1:11" s="168" customFormat="1" x14ac:dyDescent="0.3">
      <c r="A40" s="164" t="s">
        <v>2634</v>
      </c>
      <c r="B40" s="165" t="s">
        <v>2617</v>
      </c>
      <c r="C40" s="166" t="s">
        <v>2574</v>
      </c>
      <c r="D40" s="166">
        <v>1.04</v>
      </c>
      <c r="E40" s="167"/>
      <c r="F40" s="167"/>
      <c r="G40" s="167"/>
      <c r="H40" s="167" t="e">
        <f t="shared" si="25"/>
        <v>#VALUE!</v>
      </c>
      <c r="I40" s="167" t="e">
        <f t="shared" si="26"/>
        <v>#VALUE!</v>
      </c>
      <c r="J40" s="167" t="e">
        <f t="shared" si="27"/>
        <v>#VALUE!</v>
      </c>
    </row>
    <row r="41" spans="1:11" s="168" customFormat="1" x14ac:dyDescent="0.3">
      <c r="A41" s="158" t="s">
        <v>2635</v>
      </c>
      <c r="B41" s="159" t="s">
        <v>2619</v>
      </c>
      <c r="C41" s="160" t="s">
        <v>2574</v>
      </c>
      <c r="D41" s="160">
        <v>1</v>
      </c>
      <c r="E41" s="161"/>
      <c r="F41" s="161"/>
      <c r="G41" s="161"/>
      <c r="H41" s="161" t="e">
        <f>$E$42*D41/$D$42</f>
        <v>#VALUE!</v>
      </c>
      <c r="I41" s="161" t="e">
        <f>$F$42*D41/$D$42</f>
        <v>#VALUE!</v>
      </c>
      <c r="J41" s="161" t="e">
        <f>$G$42*D41/$D$42</f>
        <v>#VALUE!</v>
      </c>
    </row>
    <row r="42" spans="1:11" s="168" customFormat="1" x14ac:dyDescent="0.3">
      <c r="A42" s="202" t="s">
        <v>2693</v>
      </c>
      <c r="B42" s="203" t="s">
        <v>2681</v>
      </c>
      <c r="C42" s="204" t="s">
        <v>2574</v>
      </c>
      <c r="D42" s="204">
        <v>1.02</v>
      </c>
      <c r="E42" s="205" t="str">
        <f>$E$30</f>
        <v/>
      </c>
      <c r="F42" s="205" t="str">
        <f>$F$30</f>
        <v/>
      </c>
      <c r="G42" s="205" t="str">
        <f>$G$30</f>
        <v/>
      </c>
      <c r="H42" s="205" t="e">
        <f t="shared" ref="H42:H43" si="28">$E$42*D42/$D$42</f>
        <v>#VALUE!</v>
      </c>
      <c r="I42" s="205" t="e">
        <f t="shared" ref="I42:I43" si="29">$F$42*D42/$D$42</f>
        <v>#VALUE!</v>
      </c>
      <c r="J42" s="205" t="e">
        <f t="shared" ref="J42:J43" si="30">$G$42*D42/$D$42</f>
        <v>#VALUE!</v>
      </c>
      <c r="K42" s="113" t="s">
        <v>2696</v>
      </c>
    </row>
    <row r="43" spans="1:11" s="168" customFormat="1" x14ac:dyDescent="0.3">
      <c r="A43" s="164" t="s">
        <v>2636</v>
      </c>
      <c r="B43" s="165" t="s">
        <v>2621</v>
      </c>
      <c r="C43" s="166" t="s">
        <v>2574</v>
      </c>
      <c r="D43" s="166">
        <v>1.04</v>
      </c>
      <c r="E43" s="167"/>
      <c r="F43" s="167"/>
      <c r="G43" s="167"/>
      <c r="H43" s="167" t="e">
        <f t="shared" si="28"/>
        <v>#VALUE!</v>
      </c>
      <c r="I43" s="167" t="e">
        <f t="shared" si="29"/>
        <v>#VALUE!</v>
      </c>
      <c r="J43" s="167" t="e">
        <f t="shared" si="30"/>
        <v>#VALUE!</v>
      </c>
    </row>
    <row r="44" spans="1:11" s="168" customFormat="1" x14ac:dyDescent="0.3">
      <c r="A44" s="158" t="s">
        <v>2637</v>
      </c>
      <c r="B44" s="159" t="s">
        <v>2623</v>
      </c>
      <c r="C44" s="160" t="s">
        <v>2574</v>
      </c>
      <c r="D44" s="160">
        <v>1</v>
      </c>
      <c r="E44" s="161"/>
      <c r="F44" s="161"/>
      <c r="G44" s="161"/>
      <c r="H44" s="161" t="e">
        <f>$E$45*D44/$D$45</f>
        <v>#VALUE!</v>
      </c>
      <c r="I44" s="161" t="e">
        <f>$F$45*D44/$D$45</f>
        <v>#VALUE!</v>
      </c>
      <c r="J44" s="161" t="e">
        <f>$G$45*D44/$D$45</f>
        <v>#VALUE!</v>
      </c>
    </row>
    <row r="45" spans="1:11" s="168" customFormat="1" x14ac:dyDescent="0.3">
      <c r="A45" s="202" t="s">
        <v>2694</v>
      </c>
      <c r="B45" s="203" t="s">
        <v>2682</v>
      </c>
      <c r="C45" s="204" t="s">
        <v>2574</v>
      </c>
      <c r="D45" s="204">
        <v>1.02</v>
      </c>
      <c r="E45" s="205" t="str">
        <f>$E$30</f>
        <v/>
      </c>
      <c r="F45" s="205" t="str">
        <f>$F$30</f>
        <v/>
      </c>
      <c r="G45" s="205" t="str">
        <f>$G$30</f>
        <v/>
      </c>
      <c r="H45" s="205" t="e">
        <f t="shared" ref="H45:H46" si="31">$E$45*D45/$D$45</f>
        <v>#VALUE!</v>
      </c>
      <c r="I45" s="205" t="e">
        <f t="shared" ref="I45:I46" si="32">$F$45*D45/$D$45</f>
        <v>#VALUE!</v>
      </c>
      <c r="J45" s="205" t="e">
        <f>$G$45*D45/$D$45</f>
        <v>#VALUE!</v>
      </c>
      <c r="K45" s="113" t="s">
        <v>2696</v>
      </c>
    </row>
    <row r="46" spans="1:11" s="168" customFormat="1" x14ac:dyDescent="0.3">
      <c r="A46" s="164" t="s">
        <v>2638</v>
      </c>
      <c r="B46" s="165" t="s">
        <v>2625</v>
      </c>
      <c r="C46" s="166" t="s">
        <v>2574</v>
      </c>
      <c r="D46" s="166">
        <v>1.04</v>
      </c>
      <c r="E46" s="167"/>
      <c r="F46" s="167"/>
      <c r="G46" s="167"/>
      <c r="H46" s="167" t="e">
        <f t="shared" si="31"/>
        <v>#VALUE!</v>
      </c>
      <c r="I46" s="167" t="e">
        <f t="shared" si="32"/>
        <v>#VALUE!</v>
      </c>
      <c r="J46" s="167" t="e">
        <f>$G$45*D46/$D$45</f>
        <v>#VALUE!</v>
      </c>
    </row>
    <row r="47" spans="1:11" x14ac:dyDescent="0.3">
      <c r="A47" s="154" t="s">
        <v>2602</v>
      </c>
      <c r="B47" s="155" t="s">
        <v>2603</v>
      </c>
      <c r="C47" s="137" t="s">
        <v>2574</v>
      </c>
      <c r="D47" s="137">
        <v>1</v>
      </c>
      <c r="E47" s="151"/>
      <c r="F47" s="151"/>
      <c r="G47" s="151"/>
      <c r="H47" s="151" t="e">
        <f>$E$48*D47/$D$48</f>
        <v>#VALUE!</v>
      </c>
      <c r="I47" s="151" t="e">
        <f>$F$48*D47/$D$48</f>
        <v>#VALUE!</v>
      </c>
      <c r="J47" s="151" t="e">
        <f>$G$48*D47/$D$48</f>
        <v>#VALUE!</v>
      </c>
    </row>
    <row r="48" spans="1:11" s="120" customFormat="1" x14ac:dyDescent="0.3">
      <c r="A48" s="142" t="s">
        <v>2683</v>
      </c>
      <c r="B48" s="143" t="s">
        <v>3923</v>
      </c>
      <c r="C48" s="118" t="s">
        <v>2574</v>
      </c>
      <c r="D48" s="118">
        <v>1.03</v>
      </c>
      <c r="E48" s="134" t="str">
        <f>IFERROR(VLOOKUP(A48,#REF!,5,0),"")</f>
        <v/>
      </c>
      <c r="F48" s="134" t="str">
        <f>IFERROR(VLOOKUP(A48,#REF!,6,0),"")</f>
        <v/>
      </c>
      <c r="G48" s="134" t="str">
        <f>IFERROR(VLOOKUP(A48,#REF!,7,0),"")</f>
        <v/>
      </c>
      <c r="H48" s="134" t="e">
        <f t="shared" ref="H48:H49" si="33">$E$48*D48/$D$48</f>
        <v>#VALUE!</v>
      </c>
      <c r="I48" s="134" t="e">
        <f t="shared" ref="I48:I49" si="34">$F$48*D48/$D$48</f>
        <v>#VALUE!</v>
      </c>
      <c r="J48" s="134" t="e">
        <f t="shared" ref="J48:J49" si="35">$G$48*D48/$D$48</f>
        <v>#VALUE!</v>
      </c>
      <c r="K48" s="120" t="s">
        <v>2696</v>
      </c>
    </row>
    <row r="49" spans="1:11" x14ac:dyDescent="0.3">
      <c r="A49" s="156" t="s">
        <v>2604</v>
      </c>
      <c r="B49" s="157" t="s">
        <v>2605</v>
      </c>
      <c r="C49" s="146" t="s">
        <v>2574</v>
      </c>
      <c r="D49" s="153">
        <v>1.06</v>
      </c>
      <c r="E49" s="147"/>
      <c r="F49" s="147"/>
      <c r="G49" s="147"/>
      <c r="H49" s="147" t="e">
        <f t="shared" si="33"/>
        <v>#VALUE!</v>
      </c>
      <c r="I49" s="147" t="e">
        <f t="shared" si="34"/>
        <v>#VALUE!</v>
      </c>
      <c r="J49" s="147" t="e">
        <f t="shared" si="35"/>
        <v>#VALUE!</v>
      </c>
    </row>
    <row r="50" spans="1:11" x14ac:dyDescent="0.3">
      <c r="A50" s="154" t="s">
        <v>2606</v>
      </c>
      <c r="B50" s="155" t="s">
        <v>2607</v>
      </c>
      <c r="C50" s="137" t="s">
        <v>2574</v>
      </c>
      <c r="D50" s="137">
        <v>1</v>
      </c>
      <c r="E50" s="151"/>
      <c r="F50" s="151"/>
      <c r="G50" s="151"/>
      <c r="H50" s="151" t="e">
        <f>$E$51*D50/$D$51</f>
        <v>#VALUE!</v>
      </c>
      <c r="I50" s="151" t="e">
        <f>$F$51*D50/$D$51</f>
        <v>#VALUE!</v>
      </c>
      <c r="J50" s="151" t="e">
        <f>$G$51*D50/$D$51</f>
        <v>#VALUE!</v>
      </c>
    </row>
    <row r="51" spans="1:11" x14ac:dyDescent="0.3">
      <c r="A51" s="200" t="s">
        <v>2684</v>
      </c>
      <c r="B51" s="201" t="s">
        <v>2678</v>
      </c>
      <c r="C51" s="115" t="s">
        <v>2574</v>
      </c>
      <c r="D51" s="115">
        <v>1.03</v>
      </c>
      <c r="E51" s="133" t="str">
        <f>$E$48</f>
        <v/>
      </c>
      <c r="F51" s="133" t="str">
        <f>$F$48</f>
        <v/>
      </c>
      <c r="G51" s="133" t="str">
        <f>$G$48</f>
        <v/>
      </c>
      <c r="H51" s="133" t="e">
        <f t="shared" ref="H51:H52" si="36">$E$51*D51/$D$51</f>
        <v>#VALUE!</v>
      </c>
      <c r="I51" s="133" t="e">
        <f t="shared" ref="I51:I52" si="37">$F$51*D51/$D$51</f>
        <v>#VALUE!</v>
      </c>
      <c r="J51" s="133" t="e">
        <f t="shared" ref="J51:J52" si="38">$G$51*D51/$D$51</f>
        <v>#VALUE!</v>
      </c>
      <c r="K51" s="113" t="s">
        <v>2696</v>
      </c>
    </row>
    <row r="52" spans="1:11" x14ac:dyDescent="0.3">
      <c r="A52" s="156" t="s">
        <v>2608</v>
      </c>
      <c r="B52" s="157" t="s">
        <v>2609</v>
      </c>
      <c r="C52" s="146" t="s">
        <v>2574</v>
      </c>
      <c r="D52" s="146">
        <v>1.06</v>
      </c>
      <c r="E52" s="147"/>
      <c r="F52" s="147"/>
      <c r="G52" s="147"/>
      <c r="H52" s="147" t="e">
        <f t="shared" si="36"/>
        <v>#VALUE!</v>
      </c>
      <c r="I52" s="147" t="e">
        <f t="shared" si="37"/>
        <v>#VALUE!</v>
      </c>
      <c r="J52" s="147" t="e">
        <f t="shared" si="38"/>
        <v>#VALUE!</v>
      </c>
    </row>
    <row r="53" spans="1:11" x14ac:dyDescent="0.3">
      <c r="A53" s="154" t="s">
        <v>2610</v>
      </c>
      <c r="B53" s="155" t="s">
        <v>2611</v>
      </c>
      <c r="C53" s="137" t="s">
        <v>2574</v>
      </c>
      <c r="D53" s="137">
        <v>1</v>
      </c>
      <c r="E53" s="151"/>
      <c r="F53" s="151"/>
      <c r="G53" s="151"/>
      <c r="H53" s="151" t="e">
        <f>$E$54*D53/$D$54</f>
        <v>#VALUE!</v>
      </c>
      <c r="I53" s="151" t="e">
        <f>$F$54*D53/$D$54</f>
        <v>#VALUE!</v>
      </c>
      <c r="J53" s="151" t="e">
        <f>$G$54*D53/$D$54</f>
        <v>#VALUE!</v>
      </c>
    </row>
    <row r="54" spans="1:11" x14ac:dyDescent="0.3">
      <c r="A54" s="200" t="s">
        <v>2685</v>
      </c>
      <c r="B54" s="201" t="s">
        <v>2679</v>
      </c>
      <c r="C54" s="115" t="s">
        <v>2574</v>
      </c>
      <c r="D54" s="115">
        <v>1.03</v>
      </c>
      <c r="E54" s="133" t="str">
        <f>$E$48</f>
        <v/>
      </c>
      <c r="F54" s="133" t="str">
        <f>$F$48</f>
        <v/>
      </c>
      <c r="G54" s="133" t="str">
        <f>$G$48</f>
        <v/>
      </c>
      <c r="H54" s="133" t="e">
        <f t="shared" ref="H54:H55" si="39">$E$54*D54/$D$54</f>
        <v>#VALUE!</v>
      </c>
      <c r="I54" s="133" t="e">
        <f t="shared" ref="I54:I55" si="40">$F$54*D54/$D$54</f>
        <v>#VALUE!</v>
      </c>
      <c r="J54" s="133" t="e">
        <f t="shared" ref="J54:J55" si="41">$G$54*D54/$D$54</f>
        <v>#VALUE!</v>
      </c>
      <c r="K54" s="113" t="s">
        <v>2696</v>
      </c>
    </row>
    <row r="55" spans="1:11" x14ac:dyDescent="0.3">
      <c r="A55" s="156" t="s">
        <v>2612</v>
      </c>
      <c r="B55" s="157" t="s">
        <v>2613</v>
      </c>
      <c r="C55" s="146" t="s">
        <v>2574</v>
      </c>
      <c r="D55" s="146">
        <v>1.06</v>
      </c>
      <c r="E55" s="147"/>
      <c r="F55" s="147"/>
      <c r="G55" s="147"/>
      <c r="H55" s="147" t="e">
        <f t="shared" si="39"/>
        <v>#VALUE!</v>
      </c>
      <c r="I55" s="147" t="e">
        <f t="shared" si="40"/>
        <v>#VALUE!</v>
      </c>
      <c r="J55" s="147" t="e">
        <f t="shared" si="41"/>
        <v>#VALUE!</v>
      </c>
    </row>
    <row r="56" spans="1:11" x14ac:dyDescent="0.3">
      <c r="A56" s="154" t="s">
        <v>2614</v>
      </c>
      <c r="B56" s="155" t="s">
        <v>2615</v>
      </c>
      <c r="C56" s="137" t="s">
        <v>2574</v>
      </c>
      <c r="D56" s="137">
        <v>1</v>
      </c>
      <c r="E56" s="151"/>
      <c r="F56" s="151"/>
      <c r="G56" s="151"/>
      <c r="H56" s="151" t="e">
        <f>$E$57*D56/$D$57</f>
        <v>#VALUE!</v>
      </c>
      <c r="I56" s="151" t="e">
        <f>$F$57*D56/$D$57</f>
        <v>#VALUE!</v>
      </c>
      <c r="J56" s="151" t="e">
        <f>$G$57*D56/$D$57</f>
        <v>#VALUE!</v>
      </c>
    </row>
    <row r="57" spans="1:11" x14ac:dyDescent="0.3">
      <c r="A57" s="200" t="s">
        <v>2686</v>
      </c>
      <c r="B57" s="201" t="s">
        <v>2680</v>
      </c>
      <c r="C57" s="115" t="s">
        <v>2574</v>
      </c>
      <c r="D57" s="115">
        <v>1.03</v>
      </c>
      <c r="E57" s="133" t="str">
        <f>$E$48</f>
        <v/>
      </c>
      <c r="F57" s="133" t="str">
        <f>$F$48</f>
        <v/>
      </c>
      <c r="G57" s="133" t="str">
        <f>$G$48</f>
        <v/>
      </c>
      <c r="H57" s="133" t="e">
        <f t="shared" ref="H57:H58" si="42">$E$57*D57/$D$57</f>
        <v>#VALUE!</v>
      </c>
      <c r="I57" s="133" t="e">
        <f t="shared" ref="I57:I58" si="43">$F$57*D57/$D$57</f>
        <v>#VALUE!</v>
      </c>
      <c r="J57" s="133" t="e">
        <f t="shared" ref="J57:J58" si="44">$G$57*D57/$D$57</f>
        <v>#VALUE!</v>
      </c>
      <c r="K57" s="113" t="s">
        <v>2696</v>
      </c>
    </row>
    <row r="58" spans="1:11" x14ac:dyDescent="0.3">
      <c r="A58" s="156" t="s">
        <v>2616</v>
      </c>
      <c r="B58" s="157" t="s">
        <v>2617</v>
      </c>
      <c r="C58" s="146" t="s">
        <v>2574</v>
      </c>
      <c r="D58" s="146">
        <v>1.06</v>
      </c>
      <c r="E58" s="147"/>
      <c r="F58" s="147"/>
      <c r="G58" s="147"/>
      <c r="H58" s="147" t="e">
        <f t="shared" si="42"/>
        <v>#VALUE!</v>
      </c>
      <c r="I58" s="147" t="e">
        <f t="shared" si="43"/>
        <v>#VALUE!</v>
      </c>
      <c r="J58" s="147" t="e">
        <f t="shared" si="44"/>
        <v>#VALUE!</v>
      </c>
    </row>
    <row r="59" spans="1:11" x14ac:dyDescent="0.3">
      <c r="A59" s="154" t="s">
        <v>2618</v>
      </c>
      <c r="B59" s="155" t="s">
        <v>2619</v>
      </c>
      <c r="C59" s="137" t="s">
        <v>2574</v>
      </c>
      <c r="D59" s="137">
        <v>1</v>
      </c>
      <c r="E59" s="151"/>
      <c r="F59" s="151"/>
      <c r="G59" s="151"/>
      <c r="H59" s="151" t="e">
        <f>$E$60*D59/$D$60</f>
        <v>#VALUE!</v>
      </c>
      <c r="I59" s="151" t="e">
        <f>$F$60*D59/$D$60</f>
        <v>#VALUE!</v>
      </c>
      <c r="J59" s="151" t="e">
        <f>$G$60*D59/$D$60</f>
        <v>#VALUE!</v>
      </c>
    </row>
    <row r="60" spans="1:11" x14ac:dyDescent="0.3">
      <c r="A60" s="200" t="s">
        <v>2687</v>
      </c>
      <c r="B60" s="201" t="s">
        <v>2681</v>
      </c>
      <c r="C60" s="115" t="s">
        <v>2574</v>
      </c>
      <c r="D60" s="115">
        <v>1.03</v>
      </c>
      <c r="E60" s="133" t="str">
        <f>$E$48</f>
        <v/>
      </c>
      <c r="F60" s="133" t="str">
        <f>$F$48</f>
        <v/>
      </c>
      <c r="G60" s="133" t="str">
        <f>$G$48</f>
        <v/>
      </c>
      <c r="H60" s="133" t="e">
        <f t="shared" ref="H60:H61" si="45">$E$60*D60/$D$60</f>
        <v>#VALUE!</v>
      </c>
      <c r="I60" s="133" t="e">
        <f t="shared" ref="I60:I61" si="46">$F$60*D60/$D$60</f>
        <v>#VALUE!</v>
      </c>
      <c r="J60" s="133" t="e">
        <f t="shared" ref="J60:J61" si="47">$G$60*D60/$D$60</f>
        <v>#VALUE!</v>
      </c>
      <c r="K60" s="113" t="s">
        <v>2696</v>
      </c>
    </row>
    <row r="61" spans="1:11" x14ac:dyDescent="0.3">
      <c r="A61" s="156" t="s">
        <v>2620</v>
      </c>
      <c r="B61" s="157" t="s">
        <v>2621</v>
      </c>
      <c r="C61" s="146" t="s">
        <v>2574</v>
      </c>
      <c r="D61" s="146">
        <v>1.06</v>
      </c>
      <c r="E61" s="147"/>
      <c r="F61" s="147"/>
      <c r="G61" s="147"/>
      <c r="H61" s="147" t="e">
        <f t="shared" si="45"/>
        <v>#VALUE!</v>
      </c>
      <c r="I61" s="147" t="e">
        <f t="shared" si="46"/>
        <v>#VALUE!</v>
      </c>
      <c r="J61" s="147" t="e">
        <f t="shared" si="47"/>
        <v>#VALUE!</v>
      </c>
    </row>
    <row r="62" spans="1:11" x14ac:dyDescent="0.3">
      <c r="A62" s="154" t="s">
        <v>2622</v>
      </c>
      <c r="B62" s="155" t="s">
        <v>2623</v>
      </c>
      <c r="C62" s="137" t="s">
        <v>2574</v>
      </c>
      <c r="D62" s="137">
        <v>1</v>
      </c>
      <c r="E62" s="151"/>
      <c r="F62" s="151"/>
      <c r="G62" s="151"/>
      <c r="H62" s="151" t="e">
        <f>$E$63*D62/$D$63</f>
        <v>#VALUE!</v>
      </c>
      <c r="I62" s="151" t="e">
        <f>$F$63*D62/$D$63</f>
        <v>#VALUE!</v>
      </c>
      <c r="J62" s="151" t="e">
        <f>$G$63*D62/$D$63</f>
        <v>#VALUE!</v>
      </c>
    </row>
    <row r="63" spans="1:11" x14ac:dyDescent="0.3">
      <c r="A63" s="200" t="s">
        <v>2688</v>
      </c>
      <c r="B63" s="201" t="s">
        <v>2682</v>
      </c>
      <c r="C63" s="115" t="s">
        <v>2574</v>
      </c>
      <c r="D63" s="115">
        <v>1.03</v>
      </c>
      <c r="E63" s="133" t="str">
        <f>$E$48</f>
        <v/>
      </c>
      <c r="F63" s="133" t="str">
        <f>$F$48</f>
        <v/>
      </c>
      <c r="G63" s="133" t="str">
        <f>$G$48</f>
        <v/>
      </c>
      <c r="H63" s="133" t="e">
        <f t="shared" ref="H63:H64" si="48">$E$63*D63/$D$63</f>
        <v>#VALUE!</v>
      </c>
      <c r="I63" s="133" t="e">
        <f t="shared" ref="I63:I64" si="49">$F$63*D63/$D$63</f>
        <v>#VALUE!</v>
      </c>
      <c r="J63" s="133" t="e">
        <f t="shared" ref="J63:J64" si="50">$G$63*D63/$D$63</f>
        <v>#VALUE!</v>
      </c>
      <c r="K63" s="113" t="s">
        <v>2696</v>
      </c>
    </row>
    <row r="64" spans="1:11" x14ac:dyDescent="0.3">
      <c r="A64" s="156" t="s">
        <v>2624</v>
      </c>
      <c r="B64" s="157" t="s">
        <v>2625</v>
      </c>
      <c r="C64" s="146" t="s">
        <v>2574</v>
      </c>
      <c r="D64" s="146">
        <v>1.06</v>
      </c>
      <c r="E64" s="147"/>
      <c r="F64" s="147"/>
      <c r="G64" s="147"/>
      <c r="H64" s="147" t="e">
        <f t="shared" si="48"/>
        <v>#VALUE!</v>
      </c>
      <c r="I64" s="147" t="e">
        <f t="shared" si="49"/>
        <v>#VALUE!</v>
      </c>
      <c r="J64" s="147" t="e">
        <f t="shared" si="50"/>
        <v>#VALUE!</v>
      </c>
    </row>
  </sheetData>
  <autoFilter ref="A4:WVN64" xr:uid="{BC50A52E-1CCC-473D-A0CF-000A820B36C1}"/>
  <mergeCells count="2">
    <mergeCell ref="B1:H1"/>
    <mergeCell ref="B2:H2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4CE-A684-4014-9C52-53A1CA3EC8E0}">
  <sheetPr filterMode="1"/>
  <dimension ref="A1:J780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90" sqref="B290"/>
    </sheetView>
  </sheetViews>
  <sheetFormatPr defaultColWidth="9.5" defaultRowHeight="15" x14ac:dyDescent="0.25"/>
  <cols>
    <col min="1" max="1" width="9.5" style="176"/>
    <col min="2" max="2" width="15.83203125" style="176" bestFit="1" customWidth="1"/>
    <col min="3" max="3" width="9.5" style="176"/>
    <col min="4" max="4" width="39.5" style="176" customWidth="1"/>
    <col min="5" max="5" width="9.5" style="176" customWidth="1"/>
    <col min="6" max="6" width="11.5" style="176" customWidth="1"/>
    <col min="7" max="7" width="9.5" style="199" customWidth="1"/>
    <col min="8" max="8" width="11.1640625" style="176" customWidth="1"/>
    <col min="9" max="9" width="11.1640625" style="181" bestFit="1" customWidth="1"/>
    <col min="10" max="10" width="11.1640625" style="176" bestFit="1" customWidth="1"/>
    <col min="11" max="257" width="9.5" style="176"/>
    <col min="258" max="258" width="15.83203125" style="176" bestFit="1" customWidth="1"/>
    <col min="259" max="259" width="9.5" style="176"/>
    <col min="260" max="260" width="39.5" style="176" customWidth="1"/>
    <col min="261" max="261" width="9.5" style="176"/>
    <col min="262" max="262" width="11.5" style="176" bestFit="1" customWidth="1"/>
    <col min="263" max="263" width="9.5" style="176"/>
    <col min="264" max="264" width="11.1640625" style="176" customWidth="1"/>
    <col min="265" max="266" width="11.1640625" style="176" bestFit="1" customWidth="1"/>
    <col min="267" max="513" width="9.5" style="176"/>
    <col min="514" max="514" width="15.83203125" style="176" bestFit="1" customWidth="1"/>
    <col min="515" max="515" width="9.5" style="176"/>
    <col min="516" max="516" width="39.5" style="176" customWidth="1"/>
    <col min="517" max="517" width="9.5" style="176"/>
    <col min="518" max="518" width="11.5" style="176" bestFit="1" customWidth="1"/>
    <col min="519" max="519" width="9.5" style="176"/>
    <col min="520" max="520" width="11.1640625" style="176" customWidth="1"/>
    <col min="521" max="522" width="11.1640625" style="176" bestFit="1" customWidth="1"/>
    <col min="523" max="769" width="9.5" style="176"/>
    <col min="770" max="770" width="15.83203125" style="176" bestFit="1" customWidth="1"/>
    <col min="771" max="771" width="9.5" style="176"/>
    <col min="772" max="772" width="39.5" style="176" customWidth="1"/>
    <col min="773" max="773" width="9.5" style="176"/>
    <col min="774" max="774" width="11.5" style="176" bestFit="1" customWidth="1"/>
    <col min="775" max="775" width="9.5" style="176"/>
    <col min="776" max="776" width="11.1640625" style="176" customWidth="1"/>
    <col min="777" max="778" width="11.1640625" style="176" bestFit="1" customWidth="1"/>
    <col min="779" max="1025" width="9.5" style="176"/>
    <col min="1026" max="1026" width="15.83203125" style="176" bestFit="1" customWidth="1"/>
    <col min="1027" max="1027" width="9.5" style="176"/>
    <col min="1028" max="1028" width="39.5" style="176" customWidth="1"/>
    <col min="1029" max="1029" width="9.5" style="176"/>
    <col min="1030" max="1030" width="11.5" style="176" bestFit="1" customWidth="1"/>
    <col min="1031" max="1031" width="9.5" style="176"/>
    <col min="1032" max="1032" width="11.1640625" style="176" customWidth="1"/>
    <col min="1033" max="1034" width="11.1640625" style="176" bestFit="1" customWidth="1"/>
    <col min="1035" max="1281" width="9.5" style="176"/>
    <col min="1282" max="1282" width="15.83203125" style="176" bestFit="1" customWidth="1"/>
    <col min="1283" max="1283" width="9.5" style="176"/>
    <col min="1284" max="1284" width="39.5" style="176" customWidth="1"/>
    <col min="1285" max="1285" width="9.5" style="176"/>
    <col min="1286" max="1286" width="11.5" style="176" bestFit="1" customWidth="1"/>
    <col min="1287" max="1287" width="9.5" style="176"/>
    <col min="1288" max="1288" width="11.1640625" style="176" customWidth="1"/>
    <col min="1289" max="1290" width="11.1640625" style="176" bestFit="1" customWidth="1"/>
    <col min="1291" max="1537" width="9.5" style="176"/>
    <col min="1538" max="1538" width="15.83203125" style="176" bestFit="1" customWidth="1"/>
    <col min="1539" max="1539" width="9.5" style="176"/>
    <col min="1540" max="1540" width="39.5" style="176" customWidth="1"/>
    <col min="1541" max="1541" width="9.5" style="176"/>
    <col min="1542" max="1542" width="11.5" style="176" bestFit="1" customWidth="1"/>
    <col min="1543" max="1543" width="9.5" style="176"/>
    <col min="1544" max="1544" width="11.1640625" style="176" customWidth="1"/>
    <col min="1545" max="1546" width="11.1640625" style="176" bestFit="1" customWidth="1"/>
    <col min="1547" max="1793" width="9.5" style="176"/>
    <col min="1794" max="1794" width="15.83203125" style="176" bestFit="1" customWidth="1"/>
    <col min="1795" max="1795" width="9.5" style="176"/>
    <col min="1796" max="1796" width="39.5" style="176" customWidth="1"/>
    <col min="1797" max="1797" width="9.5" style="176"/>
    <col min="1798" max="1798" width="11.5" style="176" bestFit="1" customWidth="1"/>
    <col min="1799" max="1799" width="9.5" style="176"/>
    <col min="1800" max="1800" width="11.1640625" style="176" customWidth="1"/>
    <col min="1801" max="1802" width="11.1640625" style="176" bestFit="1" customWidth="1"/>
    <col min="1803" max="2049" width="9.5" style="176"/>
    <col min="2050" max="2050" width="15.83203125" style="176" bestFit="1" customWidth="1"/>
    <col min="2051" max="2051" width="9.5" style="176"/>
    <col min="2052" max="2052" width="39.5" style="176" customWidth="1"/>
    <col min="2053" max="2053" width="9.5" style="176"/>
    <col min="2054" max="2054" width="11.5" style="176" bestFit="1" customWidth="1"/>
    <col min="2055" max="2055" width="9.5" style="176"/>
    <col min="2056" max="2056" width="11.1640625" style="176" customWidth="1"/>
    <col min="2057" max="2058" width="11.1640625" style="176" bestFit="1" customWidth="1"/>
    <col min="2059" max="2305" width="9.5" style="176"/>
    <col min="2306" max="2306" width="15.83203125" style="176" bestFit="1" customWidth="1"/>
    <col min="2307" max="2307" width="9.5" style="176"/>
    <col min="2308" max="2308" width="39.5" style="176" customWidth="1"/>
    <col min="2309" max="2309" width="9.5" style="176"/>
    <col min="2310" max="2310" width="11.5" style="176" bestFit="1" customWidth="1"/>
    <col min="2311" max="2311" width="9.5" style="176"/>
    <col min="2312" max="2312" width="11.1640625" style="176" customWidth="1"/>
    <col min="2313" max="2314" width="11.1640625" style="176" bestFit="1" customWidth="1"/>
    <col min="2315" max="2561" width="9.5" style="176"/>
    <col min="2562" max="2562" width="15.83203125" style="176" bestFit="1" customWidth="1"/>
    <col min="2563" max="2563" width="9.5" style="176"/>
    <col min="2564" max="2564" width="39.5" style="176" customWidth="1"/>
    <col min="2565" max="2565" width="9.5" style="176"/>
    <col min="2566" max="2566" width="11.5" style="176" bestFit="1" customWidth="1"/>
    <col min="2567" max="2567" width="9.5" style="176"/>
    <col min="2568" max="2568" width="11.1640625" style="176" customWidth="1"/>
    <col min="2569" max="2570" width="11.1640625" style="176" bestFit="1" customWidth="1"/>
    <col min="2571" max="2817" width="9.5" style="176"/>
    <col min="2818" max="2818" width="15.83203125" style="176" bestFit="1" customWidth="1"/>
    <col min="2819" max="2819" width="9.5" style="176"/>
    <col min="2820" max="2820" width="39.5" style="176" customWidth="1"/>
    <col min="2821" max="2821" width="9.5" style="176"/>
    <col min="2822" max="2822" width="11.5" style="176" bestFit="1" customWidth="1"/>
    <col min="2823" max="2823" width="9.5" style="176"/>
    <col min="2824" max="2824" width="11.1640625" style="176" customWidth="1"/>
    <col min="2825" max="2826" width="11.1640625" style="176" bestFit="1" customWidth="1"/>
    <col min="2827" max="3073" width="9.5" style="176"/>
    <col min="3074" max="3074" width="15.83203125" style="176" bestFit="1" customWidth="1"/>
    <col min="3075" max="3075" width="9.5" style="176"/>
    <col min="3076" max="3076" width="39.5" style="176" customWidth="1"/>
    <col min="3077" max="3077" width="9.5" style="176"/>
    <col min="3078" max="3078" width="11.5" style="176" bestFit="1" customWidth="1"/>
    <col min="3079" max="3079" width="9.5" style="176"/>
    <col min="3080" max="3080" width="11.1640625" style="176" customWidth="1"/>
    <col min="3081" max="3082" width="11.1640625" style="176" bestFit="1" customWidth="1"/>
    <col min="3083" max="3329" width="9.5" style="176"/>
    <col min="3330" max="3330" width="15.83203125" style="176" bestFit="1" customWidth="1"/>
    <col min="3331" max="3331" width="9.5" style="176"/>
    <col min="3332" max="3332" width="39.5" style="176" customWidth="1"/>
    <col min="3333" max="3333" width="9.5" style="176"/>
    <col min="3334" max="3334" width="11.5" style="176" bestFit="1" customWidth="1"/>
    <col min="3335" max="3335" width="9.5" style="176"/>
    <col min="3336" max="3336" width="11.1640625" style="176" customWidth="1"/>
    <col min="3337" max="3338" width="11.1640625" style="176" bestFit="1" customWidth="1"/>
    <col min="3339" max="3585" width="9.5" style="176"/>
    <col min="3586" max="3586" width="15.83203125" style="176" bestFit="1" customWidth="1"/>
    <col min="3587" max="3587" width="9.5" style="176"/>
    <col min="3588" max="3588" width="39.5" style="176" customWidth="1"/>
    <col min="3589" max="3589" width="9.5" style="176"/>
    <col min="3590" max="3590" width="11.5" style="176" bestFit="1" customWidth="1"/>
    <col min="3591" max="3591" width="9.5" style="176"/>
    <col min="3592" max="3592" width="11.1640625" style="176" customWidth="1"/>
    <col min="3593" max="3594" width="11.1640625" style="176" bestFit="1" customWidth="1"/>
    <col min="3595" max="3841" width="9.5" style="176"/>
    <col min="3842" max="3842" width="15.83203125" style="176" bestFit="1" customWidth="1"/>
    <col min="3843" max="3843" width="9.5" style="176"/>
    <col min="3844" max="3844" width="39.5" style="176" customWidth="1"/>
    <col min="3845" max="3845" width="9.5" style="176"/>
    <col min="3846" max="3846" width="11.5" style="176" bestFit="1" customWidth="1"/>
    <col min="3847" max="3847" width="9.5" style="176"/>
    <col min="3848" max="3848" width="11.1640625" style="176" customWidth="1"/>
    <col min="3849" max="3850" width="11.1640625" style="176" bestFit="1" customWidth="1"/>
    <col min="3851" max="4097" width="9.5" style="176"/>
    <col min="4098" max="4098" width="15.83203125" style="176" bestFit="1" customWidth="1"/>
    <col min="4099" max="4099" width="9.5" style="176"/>
    <col min="4100" max="4100" width="39.5" style="176" customWidth="1"/>
    <col min="4101" max="4101" width="9.5" style="176"/>
    <col min="4102" max="4102" width="11.5" style="176" bestFit="1" customWidth="1"/>
    <col min="4103" max="4103" width="9.5" style="176"/>
    <col min="4104" max="4104" width="11.1640625" style="176" customWidth="1"/>
    <col min="4105" max="4106" width="11.1640625" style="176" bestFit="1" customWidth="1"/>
    <col min="4107" max="4353" width="9.5" style="176"/>
    <col min="4354" max="4354" width="15.83203125" style="176" bestFit="1" customWidth="1"/>
    <col min="4355" max="4355" width="9.5" style="176"/>
    <col min="4356" max="4356" width="39.5" style="176" customWidth="1"/>
    <col min="4357" max="4357" width="9.5" style="176"/>
    <col min="4358" max="4358" width="11.5" style="176" bestFit="1" customWidth="1"/>
    <col min="4359" max="4359" width="9.5" style="176"/>
    <col min="4360" max="4360" width="11.1640625" style="176" customWidth="1"/>
    <col min="4361" max="4362" width="11.1640625" style="176" bestFit="1" customWidth="1"/>
    <col min="4363" max="4609" width="9.5" style="176"/>
    <col min="4610" max="4610" width="15.83203125" style="176" bestFit="1" customWidth="1"/>
    <col min="4611" max="4611" width="9.5" style="176"/>
    <col min="4612" max="4612" width="39.5" style="176" customWidth="1"/>
    <col min="4613" max="4613" width="9.5" style="176"/>
    <col min="4614" max="4614" width="11.5" style="176" bestFit="1" customWidth="1"/>
    <col min="4615" max="4615" width="9.5" style="176"/>
    <col min="4616" max="4616" width="11.1640625" style="176" customWidth="1"/>
    <col min="4617" max="4618" width="11.1640625" style="176" bestFit="1" customWidth="1"/>
    <col min="4619" max="4865" width="9.5" style="176"/>
    <col min="4866" max="4866" width="15.83203125" style="176" bestFit="1" customWidth="1"/>
    <col min="4867" max="4867" width="9.5" style="176"/>
    <col min="4868" max="4868" width="39.5" style="176" customWidth="1"/>
    <col min="4869" max="4869" width="9.5" style="176"/>
    <col min="4870" max="4870" width="11.5" style="176" bestFit="1" customWidth="1"/>
    <col min="4871" max="4871" width="9.5" style="176"/>
    <col min="4872" max="4872" width="11.1640625" style="176" customWidth="1"/>
    <col min="4873" max="4874" width="11.1640625" style="176" bestFit="1" customWidth="1"/>
    <col min="4875" max="5121" width="9.5" style="176"/>
    <col min="5122" max="5122" width="15.83203125" style="176" bestFit="1" customWidth="1"/>
    <col min="5123" max="5123" width="9.5" style="176"/>
    <col min="5124" max="5124" width="39.5" style="176" customWidth="1"/>
    <col min="5125" max="5125" width="9.5" style="176"/>
    <col min="5126" max="5126" width="11.5" style="176" bestFit="1" customWidth="1"/>
    <col min="5127" max="5127" width="9.5" style="176"/>
    <col min="5128" max="5128" width="11.1640625" style="176" customWidth="1"/>
    <col min="5129" max="5130" width="11.1640625" style="176" bestFit="1" customWidth="1"/>
    <col min="5131" max="5377" width="9.5" style="176"/>
    <col min="5378" max="5378" width="15.83203125" style="176" bestFit="1" customWidth="1"/>
    <col min="5379" max="5379" width="9.5" style="176"/>
    <col min="5380" max="5380" width="39.5" style="176" customWidth="1"/>
    <col min="5381" max="5381" width="9.5" style="176"/>
    <col min="5382" max="5382" width="11.5" style="176" bestFit="1" customWidth="1"/>
    <col min="5383" max="5383" width="9.5" style="176"/>
    <col min="5384" max="5384" width="11.1640625" style="176" customWidth="1"/>
    <col min="5385" max="5386" width="11.1640625" style="176" bestFit="1" customWidth="1"/>
    <col min="5387" max="5633" width="9.5" style="176"/>
    <col min="5634" max="5634" width="15.83203125" style="176" bestFit="1" customWidth="1"/>
    <col min="5635" max="5635" width="9.5" style="176"/>
    <col min="5636" max="5636" width="39.5" style="176" customWidth="1"/>
    <col min="5637" max="5637" width="9.5" style="176"/>
    <col min="5638" max="5638" width="11.5" style="176" bestFit="1" customWidth="1"/>
    <col min="5639" max="5639" width="9.5" style="176"/>
    <col min="5640" max="5640" width="11.1640625" style="176" customWidth="1"/>
    <col min="5641" max="5642" width="11.1640625" style="176" bestFit="1" customWidth="1"/>
    <col min="5643" max="5889" width="9.5" style="176"/>
    <col min="5890" max="5890" width="15.83203125" style="176" bestFit="1" customWidth="1"/>
    <col min="5891" max="5891" width="9.5" style="176"/>
    <col min="5892" max="5892" width="39.5" style="176" customWidth="1"/>
    <col min="5893" max="5893" width="9.5" style="176"/>
    <col min="5894" max="5894" width="11.5" style="176" bestFit="1" customWidth="1"/>
    <col min="5895" max="5895" width="9.5" style="176"/>
    <col min="5896" max="5896" width="11.1640625" style="176" customWidth="1"/>
    <col min="5897" max="5898" width="11.1640625" style="176" bestFit="1" customWidth="1"/>
    <col min="5899" max="6145" width="9.5" style="176"/>
    <col min="6146" max="6146" width="15.83203125" style="176" bestFit="1" customWidth="1"/>
    <col min="6147" max="6147" width="9.5" style="176"/>
    <col min="6148" max="6148" width="39.5" style="176" customWidth="1"/>
    <col min="6149" max="6149" width="9.5" style="176"/>
    <col min="6150" max="6150" width="11.5" style="176" bestFit="1" customWidth="1"/>
    <col min="6151" max="6151" width="9.5" style="176"/>
    <col min="6152" max="6152" width="11.1640625" style="176" customWidth="1"/>
    <col min="6153" max="6154" width="11.1640625" style="176" bestFit="1" customWidth="1"/>
    <col min="6155" max="6401" width="9.5" style="176"/>
    <col min="6402" max="6402" width="15.83203125" style="176" bestFit="1" customWidth="1"/>
    <col min="6403" max="6403" width="9.5" style="176"/>
    <col min="6404" max="6404" width="39.5" style="176" customWidth="1"/>
    <col min="6405" max="6405" width="9.5" style="176"/>
    <col min="6406" max="6406" width="11.5" style="176" bestFit="1" customWidth="1"/>
    <col min="6407" max="6407" width="9.5" style="176"/>
    <col min="6408" max="6408" width="11.1640625" style="176" customWidth="1"/>
    <col min="6409" max="6410" width="11.1640625" style="176" bestFit="1" customWidth="1"/>
    <col min="6411" max="6657" width="9.5" style="176"/>
    <col min="6658" max="6658" width="15.83203125" style="176" bestFit="1" customWidth="1"/>
    <col min="6659" max="6659" width="9.5" style="176"/>
    <col min="6660" max="6660" width="39.5" style="176" customWidth="1"/>
    <col min="6661" max="6661" width="9.5" style="176"/>
    <col min="6662" max="6662" width="11.5" style="176" bestFit="1" customWidth="1"/>
    <col min="6663" max="6663" width="9.5" style="176"/>
    <col min="6664" max="6664" width="11.1640625" style="176" customWidth="1"/>
    <col min="6665" max="6666" width="11.1640625" style="176" bestFit="1" customWidth="1"/>
    <col min="6667" max="6913" width="9.5" style="176"/>
    <col min="6914" max="6914" width="15.83203125" style="176" bestFit="1" customWidth="1"/>
    <col min="6915" max="6915" width="9.5" style="176"/>
    <col min="6916" max="6916" width="39.5" style="176" customWidth="1"/>
    <col min="6917" max="6917" width="9.5" style="176"/>
    <col min="6918" max="6918" width="11.5" style="176" bestFit="1" customWidth="1"/>
    <col min="6919" max="6919" width="9.5" style="176"/>
    <col min="6920" max="6920" width="11.1640625" style="176" customWidth="1"/>
    <col min="6921" max="6922" width="11.1640625" style="176" bestFit="1" customWidth="1"/>
    <col min="6923" max="7169" width="9.5" style="176"/>
    <col min="7170" max="7170" width="15.83203125" style="176" bestFit="1" customWidth="1"/>
    <col min="7171" max="7171" width="9.5" style="176"/>
    <col min="7172" max="7172" width="39.5" style="176" customWidth="1"/>
    <col min="7173" max="7173" width="9.5" style="176"/>
    <col min="7174" max="7174" width="11.5" style="176" bestFit="1" customWidth="1"/>
    <col min="7175" max="7175" width="9.5" style="176"/>
    <col min="7176" max="7176" width="11.1640625" style="176" customWidth="1"/>
    <col min="7177" max="7178" width="11.1640625" style="176" bestFit="1" customWidth="1"/>
    <col min="7179" max="7425" width="9.5" style="176"/>
    <col min="7426" max="7426" width="15.83203125" style="176" bestFit="1" customWidth="1"/>
    <col min="7427" max="7427" width="9.5" style="176"/>
    <col min="7428" max="7428" width="39.5" style="176" customWidth="1"/>
    <col min="7429" max="7429" width="9.5" style="176"/>
    <col min="7430" max="7430" width="11.5" style="176" bestFit="1" customWidth="1"/>
    <col min="7431" max="7431" width="9.5" style="176"/>
    <col min="7432" max="7432" width="11.1640625" style="176" customWidth="1"/>
    <col min="7433" max="7434" width="11.1640625" style="176" bestFit="1" customWidth="1"/>
    <col min="7435" max="7681" width="9.5" style="176"/>
    <col min="7682" max="7682" width="15.83203125" style="176" bestFit="1" customWidth="1"/>
    <col min="7683" max="7683" width="9.5" style="176"/>
    <col min="7684" max="7684" width="39.5" style="176" customWidth="1"/>
    <col min="7685" max="7685" width="9.5" style="176"/>
    <col min="7686" max="7686" width="11.5" style="176" bestFit="1" customWidth="1"/>
    <col min="7687" max="7687" width="9.5" style="176"/>
    <col min="7688" max="7688" width="11.1640625" style="176" customWidth="1"/>
    <col min="7689" max="7690" width="11.1640625" style="176" bestFit="1" customWidth="1"/>
    <col min="7691" max="7937" width="9.5" style="176"/>
    <col min="7938" max="7938" width="15.83203125" style="176" bestFit="1" customWidth="1"/>
    <col min="7939" max="7939" width="9.5" style="176"/>
    <col min="7940" max="7940" width="39.5" style="176" customWidth="1"/>
    <col min="7941" max="7941" width="9.5" style="176"/>
    <col min="7942" max="7942" width="11.5" style="176" bestFit="1" customWidth="1"/>
    <col min="7943" max="7943" width="9.5" style="176"/>
    <col min="7944" max="7944" width="11.1640625" style="176" customWidth="1"/>
    <col min="7945" max="7946" width="11.1640625" style="176" bestFit="1" customWidth="1"/>
    <col min="7947" max="8193" width="9.5" style="176"/>
    <col min="8194" max="8194" width="15.83203125" style="176" bestFit="1" customWidth="1"/>
    <col min="8195" max="8195" width="9.5" style="176"/>
    <col min="8196" max="8196" width="39.5" style="176" customWidth="1"/>
    <col min="8197" max="8197" width="9.5" style="176"/>
    <col min="8198" max="8198" width="11.5" style="176" bestFit="1" customWidth="1"/>
    <col min="8199" max="8199" width="9.5" style="176"/>
    <col min="8200" max="8200" width="11.1640625" style="176" customWidth="1"/>
    <col min="8201" max="8202" width="11.1640625" style="176" bestFit="1" customWidth="1"/>
    <col min="8203" max="8449" width="9.5" style="176"/>
    <col min="8450" max="8450" width="15.83203125" style="176" bestFit="1" customWidth="1"/>
    <col min="8451" max="8451" width="9.5" style="176"/>
    <col min="8452" max="8452" width="39.5" style="176" customWidth="1"/>
    <col min="8453" max="8453" width="9.5" style="176"/>
    <col min="8454" max="8454" width="11.5" style="176" bestFit="1" customWidth="1"/>
    <col min="8455" max="8455" width="9.5" style="176"/>
    <col min="8456" max="8456" width="11.1640625" style="176" customWidth="1"/>
    <col min="8457" max="8458" width="11.1640625" style="176" bestFit="1" customWidth="1"/>
    <col min="8459" max="8705" width="9.5" style="176"/>
    <col min="8706" max="8706" width="15.83203125" style="176" bestFit="1" customWidth="1"/>
    <col min="8707" max="8707" width="9.5" style="176"/>
    <col min="8708" max="8708" width="39.5" style="176" customWidth="1"/>
    <col min="8709" max="8709" width="9.5" style="176"/>
    <col min="8710" max="8710" width="11.5" style="176" bestFit="1" customWidth="1"/>
    <col min="8711" max="8711" width="9.5" style="176"/>
    <col min="8712" max="8712" width="11.1640625" style="176" customWidth="1"/>
    <col min="8713" max="8714" width="11.1640625" style="176" bestFit="1" customWidth="1"/>
    <col min="8715" max="8961" width="9.5" style="176"/>
    <col min="8962" max="8962" width="15.83203125" style="176" bestFit="1" customWidth="1"/>
    <col min="8963" max="8963" width="9.5" style="176"/>
    <col min="8964" max="8964" width="39.5" style="176" customWidth="1"/>
    <col min="8965" max="8965" width="9.5" style="176"/>
    <col min="8966" max="8966" width="11.5" style="176" bestFit="1" customWidth="1"/>
    <col min="8967" max="8967" width="9.5" style="176"/>
    <col min="8968" max="8968" width="11.1640625" style="176" customWidth="1"/>
    <col min="8969" max="8970" width="11.1640625" style="176" bestFit="1" customWidth="1"/>
    <col min="8971" max="9217" width="9.5" style="176"/>
    <col min="9218" max="9218" width="15.83203125" style="176" bestFit="1" customWidth="1"/>
    <col min="9219" max="9219" width="9.5" style="176"/>
    <col min="9220" max="9220" width="39.5" style="176" customWidth="1"/>
    <col min="9221" max="9221" width="9.5" style="176"/>
    <col min="9222" max="9222" width="11.5" style="176" bestFit="1" customWidth="1"/>
    <col min="9223" max="9223" width="9.5" style="176"/>
    <col min="9224" max="9224" width="11.1640625" style="176" customWidth="1"/>
    <col min="9225" max="9226" width="11.1640625" style="176" bestFit="1" customWidth="1"/>
    <col min="9227" max="9473" width="9.5" style="176"/>
    <col min="9474" max="9474" width="15.83203125" style="176" bestFit="1" customWidth="1"/>
    <col min="9475" max="9475" width="9.5" style="176"/>
    <col min="9476" max="9476" width="39.5" style="176" customWidth="1"/>
    <col min="9477" max="9477" width="9.5" style="176"/>
    <col min="9478" max="9478" width="11.5" style="176" bestFit="1" customWidth="1"/>
    <col min="9479" max="9479" width="9.5" style="176"/>
    <col min="9480" max="9480" width="11.1640625" style="176" customWidth="1"/>
    <col min="9481" max="9482" width="11.1640625" style="176" bestFit="1" customWidth="1"/>
    <col min="9483" max="9729" width="9.5" style="176"/>
    <col min="9730" max="9730" width="15.83203125" style="176" bestFit="1" customWidth="1"/>
    <col min="9731" max="9731" width="9.5" style="176"/>
    <col min="9732" max="9732" width="39.5" style="176" customWidth="1"/>
    <col min="9733" max="9733" width="9.5" style="176"/>
    <col min="9734" max="9734" width="11.5" style="176" bestFit="1" customWidth="1"/>
    <col min="9735" max="9735" width="9.5" style="176"/>
    <col min="9736" max="9736" width="11.1640625" style="176" customWidth="1"/>
    <col min="9737" max="9738" width="11.1640625" style="176" bestFit="1" customWidth="1"/>
    <col min="9739" max="9985" width="9.5" style="176"/>
    <col min="9986" max="9986" width="15.83203125" style="176" bestFit="1" customWidth="1"/>
    <col min="9987" max="9987" width="9.5" style="176"/>
    <col min="9988" max="9988" width="39.5" style="176" customWidth="1"/>
    <col min="9989" max="9989" width="9.5" style="176"/>
    <col min="9990" max="9990" width="11.5" style="176" bestFit="1" customWidth="1"/>
    <col min="9991" max="9991" width="9.5" style="176"/>
    <col min="9992" max="9992" width="11.1640625" style="176" customWidth="1"/>
    <col min="9993" max="9994" width="11.1640625" style="176" bestFit="1" customWidth="1"/>
    <col min="9995" max="10241" width="9.5" style="176"/>
    <col min="10242" max="10242" width="15.83203125" style="176" bestFit="1" customWidth="1"/>
    <col min="10243" max="10243" width="9.5" style="176"/>
    <col min="10244" max="10244" width="39.5" style="176" customWidth="1"/>
    <col min="10245" max="10245" width="9.5" style="176"/>
    <col min="10246" max="10246" width="11.5" style="176" bestFit="1" customWidth="1"/>
    <col min="10247" max="10247" width="9.5" style="176"/>
    <col min="10248" max="10248" width="11.1640625" style="176" customWidth="1"/>
    <col min="10249" max="10250" width="11.1640625" style="176" bestFit="1" customWidth="1"/>
    <col min="10251" max="10497" width="9.5" style="176"/>
    <col min="10498" max="10498" width="15.83203125" style="176" bestFit="1" customWidth="1"/>
    <col min="10499" max="10499" width="9.5" style="176"/>
    <col min="10500" max="10500" width="39.5" style="176" customWidth="1"/>
    <col min="10501" max="10501" width="9.5" style="176"/>
    <col min="10502" max="10502" width="11.5" style="176" bestFit="1" customWidth="1"/>
    <col min="10503" max="10503" width="9.5" style="176"/>
    <col min="10504" max="10504" width="11.1640625" style="176" customWidth="1"/>
    <col min="10505" max="10506" width="11.1640625" style="176" bestFit="1" customWidth="1"/>
    <col min="10507" max="10753" width="9.5" style="176"/>
    <col min="10754" max="10754" width="15.83203125" style="176" bestFit="1" customWidth="1"/>
    <col min="10755" max="10755" width="9.5" style="176"/>
    <col min="10756" max="10756" width="39.5" style="176" customWidth="1"/>
    <col min="10757" max="10757" width="9.5" style="176"/>
    <col min="10758" max="10758" width="11.5" style="176" bestFit="1" customWidth="1"/>
    <col min="10759" max="10759" width="9.5" style="176"/>
    <col min="10760" max="10760" width="11.1640625" style="176" customWidth="1"/>
    <col min="10761" max="10762" width="11.1640625" style="176" bestFit="1" customWidth="1"/>
    <col min="10763" max="11009" width="9.5" style="176"/>
    <col min="11010" max="11010" width="15.83203125" style="176" bestFit="1" customWidth="1"/>
    <col min="11011" max="11011" width="9.5" style="176"/>
    <col min="11012" max="11012" width="39.5" style="176" customWidth="1"/>
    <col min="11013" max="11013" width="9.5" style="176"/>
    <col min="11014" max="11014" width="11.5" style="176" bestFit="1" customWidth="1"/>
    <col min="11015" max="11015" width="9.5" style="176"/>
    <col min="11016" max="11016" width="11.1640625" style="176" customWidth="1"/>
    <col min="11017" max="11018" width="11.1640625" style="176" bestFit="1" customWidth="1"/>
    <col min="11019" max="11265" width="9.5" style="176"/>
    <col min="11266" max="11266" width="15.83203125" style="176" bestFit="1" customWidth="1"/>
    <col min="11267" max="11267" width="9.5" style="176"/>
    <col min="11268" max="11268" width="39.5" style="176" customWidth="1"/>
    <col min="11269" max="11269" width="9.5" style="176"/>
    <col min="11270" max="11270" width="11.5" style="176" bestFit="1" customWidth="1"/>
    <col min="11271" max="11271" width="9.5" style="176"/>
    <col min="11272" max="11272" width="11.1640625" style="176" customWidth="1"/>
    <col min="11273" max="11274" width="11.1640625" style="176" bestFit="1" customWidth="1"/>
    <col min="11275" max="11521" width="9.5" style="176"/>
    <col min="11522" max="11522" width="15.83203125" style="176" bestFit="1" customWidth="1"/>
    <col min="11523" max="11523" width="9.5" style="176"/>
    <col min="11524" max="11524" width="39.5" style="176" customWidth="1"/>
    <col min="11525" max="11525" width="9.5" style="176"/>
    <col min="11526" max="11526" width="11.5" style="176" bestFit="1" customWidth="1"/>
    <col min="11527" max="11527" width="9.5" style="176"/>
    <col min="11528" max="11528" width="11.1640625" style="176" customWidth="1"/>
    <col min="11529" max="11530" width="11.1640625" style="176" bestFit="1" customWidth="1"/>
    <col min="11531" max="11777" width="9.5" style="176"/>
    <col min="11778" max="11778" width="15.83203125" style="176" bestFit="1" customWidth="1"/>
    <col min="11779" max="11779" width="9.5" style="176"/>
    <col min="11780" max="11780" width="39.5" style="176" customWidth="1"/>
    <col min="11781" max="11781" width="9.5" style="176"/>
    <col min="11782" max="11782" width="11.5" style="176" bestFit="1" customWidth="1"/>
    <col min="11783" max="11783" width="9.5" style="176"/>
    <col min="11784" max="11784" width="11.1640625" style="176" customWidth="1"/>
    <col min="11785" max="11786" width="11.1640625" style="176" bestFit="1" customWidth="1"/>
    <col min="11787" max="12033" width="9.5" style="176"/>
    <col min="12034" max="12034" width="15.83203125" style="176" bestFit="1" customWidth="1"/>
    <col min="12035" max="12035" width="9.5" style="176"/>
    <col min="12036" max="12036" width="39.5" style="176" customWidth="1"/>
    <col min="12037" max="12037" width="9.5" style="176"/>
    <col min="12038" max="12038" width="11.5" style="176" bestFit="1" customWidth="1"/>
    <col min="12039" max="12039" width="9.5" style="176"/>
    <col min="12040" max="12040" width="11.1640625" style="176" customWidth="1"/>
    <col min="12041" max="12042" width="11.1640625" style="176" bestFit="1" customWidth="1"/>
    <col min="12043" max="12289" width="9.5" style="176"/>
    <col min="12290" max="12290" width="15.83203125" style="176" bestFit="1" customWidth="1"/>
    <col min="12291" max="12291" width="9.5" style="176"/>
    <col min="12292" max="12292" width="39.5" style="176" customWidth="1"/>
    <col min="12293" max="12293" width="9.5" style="176"/>
    <col min="12294" max="12294" width="11.5" style="176" bestFit="1" customWidth="1"/>
    <col min="12295" max="12295" width="9.5" style="176"/>
    <col min="12296" max="12296" width="11.1640625" style="176" customWidth="1"/>
    <col min="12297" max="12298" width="11.1640625" style="176" bestFit="1" customWidth="1"/>
    <col min="12299" max="12545" width="9.5" style="176"/>
    <col min="12546" max="12546" width="15.83203125" style="176" bestFit="1" customWidth="1"/>
    <col min="12547" max="12547" width="9.5" style="176"/>
    <col min="12548" max="12548" width="39.5" style="176" customWidth="1"/>
    <col min="12549" max="12549" width="9.5" style="176"/>
    <col min="12550" max="12550" width="11.5" style="176" bestFit="1" customWidth="1"/>
    <col min="12551" max="12551" width="9.5" style="176"/>
    <col min="12552" max="12552" width="11.1640625" style="176" customWidth="1"/>
    <col min="12553" max="12554" width="11.1640625" style="176" bestFit="1" customWidth="1"/>
    <col min="12555" max="12801" width="9.5" style="176"/>
    <col min="12802" max="12802" width="15.83203125" style="176" bestFit="1" customWidth="1"/>
    <col min="12803" max="12803" width="9.5" style="176"/>
    <col min="12804" max="12804" width="39.5" style="176" customWidth="1"/>
    <col min="12805" max="12805" width="9.5" style="176"/>
    <col min="12806" max="12806" width="11.5" style="176" bestFit="1" customWidth="1"/>
    <col min="12807" max="12807" width="9.5" style="176"/>
    <col min="12808" max="12808" width="11.1640625" style="176" customWidth="1"/>
    <col min="12809" max="12810" width="11.1640625" style="176" bestFit="1" customWidth="1"/>
    <col min="12811" max="13057" width="9.5" style="176"/>
    <col min="13058" max="13058" width="15.83203125" style="176" bestFit="1" customWidth="1"/>
    <col min="13059" max="13059" width="9.5" style="176"/>
    <col min="13060" max="13060" width="39.5" style="176" customWidth="1"/>
    <col min="13061" max="13061" width="9.5" style="176"/>
    <col min="13062" max="13062" width="11.5" style="176" bestFit="1" customWidth="1"/>
    <col min="13063" max="13063" width="9.5" style="176"/>
    <col min="13064" max="13064" width="11.1640625" style="176" customWidth="1"/>
    <col min="13065" max="13066" width="11.1640625" style="176" bestFit="1" customWidth="1"/>
    <col min="13067" max="13313" width="9.5" style="176"/>
    <col min="13314" max="13314" width="15.83203125" style="176" bestFit="1" customWidth="1"/>
    <col min="13315" max="13315" width="9.5" style="176"/>
    <col min="13316" max="13316" width="39.5" style="176" customWidth="1"/>
    <col min="13317" max="13317" width="9.5" style="176"/>
    <col min="13318" max="13318" width="11.5" style="176" bestFit="1" customWidth="1"/>
    <col min="13319" max="13319" width="9.5" style="176"/>
    <col min="13320" max="13320" width="11.1640625" style="176" customWidth="1"/>
    <col min="13321" max="13322" width="11.1640625" style="176" bestFit="1" customWidth="1"/>
    <col min="13323" max="13569" width="9.5" style="176"/>
    <col min="13570" max="13570" width="15.83203125" style="176" bestFit="1" customWidth="1"/>
    <col min="13571" max="13571" width="9.5" style="176"/>
    <col min="13572" max="13572" width="39.5" style="176" customWidth="1"/>
    <col min="13573" max="13573" width="9.5" style="176"/>
    <col min="13574" max="13574" width="11.5" style="176" bestFit="1" customWidth="1"/>
    <col min="13575" max="13575" width="9.5" style="176"/>
    <col min="13576" max="13576" width="11.1640625" style="176" customWidth="1"/>
    <col min="13577" max="13578" width="11.1640625" style="176" bestFit="1" customWidth="1"/>
    <col min="13579" max="13825" width="9.5" style="176"/>
    <col min="13826" max="13826" width="15.83203125" style="176" bestFit="1" customWidth="1"/>
    <col min="13827" max="13827" width="9.5" style="176"/>
    <col min="13828" max="13828" width="39.5" style="176" customWidth="1"/>
    <col min="13829" max="13829" width="9.5" style="176"/>
    <col min="13830" max="13830" width="11.5" style="176" bestFit="1" customWidth="1"/>
    <col min="13831" max="13831" width="9.5" style="176"/>
    <col min="13832" max="13832" width="11.1640625" style="176" customWidth="1"/>
    <col min="13833" max="13834" width="11.1640625" style="176" bestFit="1" customWidth="1"/>
    <col min="13835" max="14081" width="9.5" style="176"/>
    <col min="14082" max="14082" width="15.83203125" style="176" bestFit="1" customWidth="1"/>
    <col min="14083" max="14083" width="9.5" style="176"/>
    <col min="14084" max="14084" width="39.5" style="176" customWidth="1"/>
    <col min="14085" max="14085" width="9.5" style="176"/>
    <col min="14086" max="14086" width="11.5" style="176" bestFit="1" customWidth="1"/>
    <col min="14087" max="14087" width="9.5" style="176"/>
    <col min="14088" max="14088" width="11.1640625" style="176" customWidth="1"/>
    <col min="14089" max="14090" width="11.1640625" style="176" bestFit="1" customWidth="1"/>
    <col min="14091" max="14337" width="9.5" style="176"/>
    <col min="14338" max="14338" width="15.83203125" style="176" bestFit="1" customWidth="1"/>
    <col min="14339" max="14339" width="9.5" style="176"/>
    <col min="14340" max="14340" width="39.5" style="176" customWidth="1"/>
    <col min="14341" max="14341" width="9.5" style="176"/>
    <col min="14342" max="14342" width="11.5" style="176" bestFit="1" customWidth="1"/>
    <col min="14343" max="14343" width="9.5" style="176"/>
    <col min="14344" max="14344" width="11.1640625" style="176" customWidth="1"/>
    <col min="14345" max="14346" width="11.1640625" style="176" bestFit="1" customWidth="1"/>
    <col min="14347" max="14593" width="9.5" style="176"/>
    <col min="14594" max="14594" width="15.83203125" style="176" bestFit="1" customWidth="1"/>
    <col min="14595" max="14595" width="9.5" style="176"/>
    <col min="14596" max="14596" width="39.5" style="176" customWidth="1"/>
    <col min="14597" max="14597" width="9.5" style="176"/>
    <col min="14598" max="14598" width="11.5" style="176" bestFit="1" customWidth="1"/>
    <col min="14599" max="14599" width="9.5" style="176"/>
    <col min="14600" max="14600" width="11.1640625" style="176" customWidth="1"/>
    <col min="14601" max="14602" width="11.1640625" style="176" bestFit="1" customWidth="1"/>
    <col min="14603" max="14849" width="9.5" style="176"/>
    <col min="14850" max="14850" width="15.83203125" style="176" bestFit="1" customWidth="1"/>
    <col min="14851" max="14851" width="9.5" style="176"/>
    <col min="14852" max="14852" width="39.5" style="176" customWidth="1"/>
    <col min="14853" max="14853" width="9.5" style="176"/>
    <col min="14854" max="14854" width="11.5" style="176" bestFit="1" customWidth="1"/>
    <col min="14855" max="14855" width="9.5" style="176"/>
    <col min="14856" max="14856" width="11.1640625" style="176" customWidth="1"/>
    <col min="14857" max="14858" width="11.1640625" style="176" bestFit="1" customWidth="1"/>
    <col min="14859" max="15105" width="9.5" style="176"/>
    <col min="15106" max="15106" width="15.83203125" style="176" bestFit="1" customWidth="1"/>
    <col min="15107" max="15107" width="9.5" style="176"/>
    <col min="15108" max="15108" width="39.5" style="176" customWidth="1"/>
    <col min="15109" max="15109" width="9.5" style="176"/>
    <col min="15110" max="15110" width="11.5" style="176" bestFit="1" customWidth="1"/>
    <col min="15111" max="15111" width="9.5" style="176"/>
    <col min="15112" max="15112" width="11.1640625" style="176" customWidth="1"/>
    <col min="15113" max="15114" width="11.1640625" style="176" bestFit="1" customWidth="1"/>
    <col min="15115" max="15361" width="9.5" style="176"/>
    <col min="15362" max="15362" width="15.83203125" style="176" bestFit="1" customWidth="1"/>
    <col min="15363" max="15363" width="9.5" style="176"/>
    <col min="15364" max="15364" width="39.5" style="176" customWidth="1"/>
    <col min="15365" max="15365" width="9.5" style="176"/>
    <col min="15366" max="15366" width="11.5" style="176" bestFit="1" customWidth="1"/>
    <col min="15367" max="15367" width="9.5" style="176"/>
    <col min="15368" max="15368" width="11.1640625" style="176" customWidth="1"/>
    <col min="15369" max="15370" width="11.1640625" style="176" bestFit="1" customWidth="1"/>
    <col min="15371" max="15617" width="9.5" style="176"/>
    <col min="15618" max="15618" width="15.83203125" style="176" bestFit="1" customWidth="1"/>
    <col min="15619" max="15619" width="9.5" style="176"/>
    <col min="15620" max="15620" width="39.5" style="176" customWidth="1"/>
    <col min="15621" max="15621" width="9.5" style="176"/>
    <col min="15622" max="15622" width="11.5" style="176" bestFit="1" customWidth="1"/>
    <col min="15623" max="15623" width="9.5" style="176"/>
    <col min="15624" max="15624" width="11.1640625" style="176" customWidth="1"/>
    <col min="15625" max="15626" width="11.1640625" style="176" bestFit="1" customWidth="1"/>
    <col min="15627" max="15873" width="9.5" style="176"/>
    <col min="15874" max="15874" width="15.83203125" style="176" bestFit="1" customWidth="1"/>
    <col min="15875" max="15875" width="9.5" style="176"/>
    <col min="15876" max="15876" width="39.5" style="176" customWidth="1"/>
    <col min="15877" max="15877" width="9.5" style="176"/>
    <col min="15878" max="15878" width="11.5" style="176" bestFit="1" customWidth="1"/>
    <col min="15879" max="15879" width="9.5" style="176"/>
    <col min="15880" max="15880" width="11.1640625" style="176" customWidth="1"/>
    <col min="15881" max="15882" width="11.1640625" style="176" bestFit="1" customWidth="1"/>
    <col min="15883" max="16129" width="9.5" style="176"/>
    <col min="16130" max="16130" width="15.83203125" style="176" bestFit="1" customWidth="1"/>
    <col min="16131" max="16131" width="9.5" style="176"/>
    <col min="16132" max="16132" width="39.5" style="176" customWidth="1"/>
    <col min="16133" max="16133" width="9.5" style="176"/>
    <col min="16134" max="16134" width="11.5" style="176" bestFit="1" customWidth="1"/>
    <col min="16135" max="16135" width="9.5" style="176"/>
    <col min="16136" max="16136" width="11.1640625" style="176" customWidth="1"/>
    <col min="16137" max="16138" width="11.1640625" style="176" bestFit="1" customWidth="1"/>
    <col min="16139" max="16384" width="9.5" style="176"/>
  </cols>
  <sheetData>
    <row r="1" spans="1:10" x14ac:dyDescent="0.25">
      <c r="A1" s="172" t="s">
        <v>2695</v>
      </c>
      <c r="B1" s="172" t="s">
        <v>2697</v>
      </c>
      <c r="C1" s="172" t="s">
        <v>2</v>
      </c>
      <c r="D1" s="172" t="s">
        <v>2698</v>
      </c>
      <c r="E1" s="172" t="s">
        <v>2573</v>
      </c>
      <c r="F1" s="172" t="s">
        <v>2699</v>
      </c>
      <c r="G1" s="173"/>
      <c r="H1" s="172" t="s">
        <v>2700</v>
      </c>
      <c r="I1" s="174" t="s">
        <v>2701</v>
      </c>
      <c r="J1" s="175" t="s">
        <v>2542</v>
      </c>
    </row>
    <row r="2" spans="1:10" hidden="1" x14ac:dyDescent="0.25">
      <c r="A2" s="177">
        <v>306</v>
      </c>
      <c r="B2" s="177"/>
      <c r="C2" s="178" t="s">
        <v>2702</v>
      </c>
      <c r="D2" s="179" t="s">
        <v>1141</v>
      </c>
      <c r="E2" s="177" t="s">
        <v>2703</v>
      </c>
      <c r="F2" s="180" t="e">
        <f>F306/8</f>
        <v>#REF!</v>
      </c>
      <c r="G2" s="177" t="s">
        <v>2704</v>
      </c>
      <c r="H2" s="179"/>
    </row>
    <row r="3" spans="1:10" ht="25.5" hidden="1" x14ac:dyDescent="0.25">
      <c r="A3" s="177">
        <v>1</v>
      </c>
      <c r="B3" s="182" t="s">
        <v>418</v>
      </c>
      <c r="C3" s="178" t="s">
        <v>2705</v>
      </c>
      <c r="D3" s="179" t="s">
        <v>2706</v>
      </c>
      <c r="E3" s="177" t="s">
        <v>2707</v>
      </c>
      <c r="F3" s="180" t="e">
        <f>VLOOKUP(B3,#REF!,15,0)</f>
        <v>#REF!</v>
      </c>
      <c r="G3" s="177" t="s">
        <v>2704</v>
      </c>
      <c r="H3" s="179" t="str">
        <f>VLOOKUP(C3,[3]MTC!$A$1:$B$65536,2,0)</f>
        <v>M102.1301</v>
      </c>
      <c r="I3" s="183" t="e">
        <f>#REF!</f>
        <v>#REF!</v>
      </c>
    </row>
    <row r="4" spans="1:10" hidden="1" x14ac:dyDescent="0.25">
      <c r="A4" s="177">
        <v>2</v>
      </c>
      <c r="B4" s="177" t="s">
        <v>1530</v>
      </c>
      <c r="C4" s="178" t="s">
        <v>2708</v>
      </c>
      <c r="D4" s="179" t="s">
        <v>2709</v>
      </c>
      <c r="E4" s="177" t="s">
        <v>2707</v>
      </c>
      <c r="F4" s="180" t="e">
        <f>VLOOKUP(B4,#REF!,15,0)</f>
        <v>#REF!</v>
      </c>
      <c r="G4" s="177" t="s">
        <v>2704</v>
      </c>
      <c r="H4" s="179" t="str">
        <f>VLOOKUP(C4,[3]MTC!$A$1:$B$65536,2,0)</f>
        <v>M112.4702</v>
      </c>
      <c r="I4" s="181" t="str">
        <f>H4</f>
        <v>M112.4702</v>
      </c>
    </row>
    <row r="5" spans="1:10" hidden="1" x14ac:dyDescent="0.25">
      <c r="A5" s="177">
        <v>3</v>
      </c>
      <c r="B5" s="177" t="s">
        <v>1527</v>
      </c>
      <c r="C5" s="178" t="s">
        <v>2710</v>
      </c>
      <c r="D5" s="179" t="s">
        <v>2711</v>
      </c>
      <c r="E5" s="177" t="s">
        <v>2707</v>
      </c>
      <c r="F5" s="180" t="e">
        <f>VLOOKUP(B5,#REF!,15,0)</f>
        <v>#REF!</v>
      </c>
      <c r="G5" s="177" t="s">
        <v>2704</v>
      </c>
      <c r="H5" s="179" t="str">
        <f>VLOOKUP(C5,[3]MTC!$A$1:$B$65536,2,0)</f>
        <v>M112.4701</v>
      </c>
      <c r="I5" s="181" t="str">
        <f t="shared" ref="I5:I15" si="0">H5</f>
        <v>M112.4701</v>
      </c>
    </row>
    <row r="6" spans="1:10" hidden="1" x14ac:dyDescent="0.25">
      <c r="A6" s="177">
        <v>4</v>
      </c>
      <c r="B6" s="177" t="s">
        <v>1252</v>
      </c>
      <c r="C6" s="178" t="s">
        <v>2712</v>
      </c>
      <c r="D6" s="179" t="s">
        <v>2713</v>
      </c>
      <c r="E6" s="177" t="s">
        <v>2707</v>
      </c>
      <c r="F6" s="180" t="e">
        <f>VLOOKUP(B6,#REF!,15,0)</f>
        <v>#REF!</v>
      </c>
      <c r="G6" s="177" t="s">
        <v>2704</v>
      </c>
      <c r="H6" s="179" t="str">
        <f>VLOOKUP(C6,[3]MTC!$A$1:$B$65536,2,0)</f>
        <v>M112.0401</v>
      </c>
      <c r="I6" s="181" t="str">
        <f t="shared" si="0"/>
        <v>M112.0401</v>
      </c>
    </row>
    <row r="7" spans="1:10" hidden="1" x14ac:dyDescent="0.25">
      <c r="A7" s="177">
        <v>5</v>
      </c>
      <c r="B7" s="177" t="s">
        <v>1420</v>
      </c>
      <c r="C7" s="178" t="s">
        <v>2714</v>
      </c>
      <c r="D7" s="179" t="s">
        <v>2715</v>
      </c>
      <c r="E7" s="177" t="s">
        <v>2707</v>
      </c>
      <c r="F7" s="180" t="e">
        <f>VLOOKUP(B7,#REF!,15,0)</f>
        <v>#REF!</v>
      </c>
      <c r="G7" s="177" t="s">
        <v>2704</v>
      </c>
      <c r="H7" s="179" t="str">
        <f>VLOOKUP(C7,[3]MTC!$A$1:$B$65536,2,0)</f>
        <v>M112.2902</v>
      </c>
      <c r="I7" s="181" t="str">
        <f t="shared" si="0"/>
        <v>M112.2902</v>
      </c>
    </row>
    <row r="8" spans="1:10" hidden="1" x14ac:dyDescent="0.25">
      <c r="A8" s="177">
        <v>6</v>
      </c>
      <c r="B8" s="177" t="s">
        <v>537</v>
      </c>
      <c r="C8" s="178" t="s">
        <v>2716</v>
      </c>
      <c r="D8" s="179" t="s">
        <v>2717</v>
      </c>
      <c r="E8" s="177" t="s">
        <v>2707</v>
      </c>
      <c r="F8" s="180" t="e">
        <f>VLOOKUP(B8,#REF!,15,0)</f>
        <v>#REF!</v>
      </c>
      <c r="G8" s="177" t="s">
        <v>2704</v>
      </c>
      <c r="H8" s="179" t="str">
        <f>VLOOKUP(C8,[3]MTC!$A$1:$B$65536,2,0)</f>
        <v>M103.0402</v>
      </c>
      <c r="I8" s="181" t="str">
        <f t="shared" si="0"/>
        <v>M103.0402</v>
      </c>
    </row>
    <row r="9" spans="1:10" hidden="1" x14ac:dyDescent="0.25">
      <c r="A9" s="177">
        <v>7</v>
      </c>
      <c r="B9" s="177" t="s">
        <v>540</v>
      </c>
      <c r="C9" s="178" t="s">
        <v>2718</v>
      </c>
      <c r="D9" s="179" t="s">
        <v>2719</v>
      </c>
      <c r="E9" s="177" t="s">
        <v>2707</v>
      </c>
      <c r="F9" s="180" t="e">
        <f>VLOOKUP(B9,#REF!,15,0)</f>
        <v>#REF!</v>
      </c>
      <c r="G9" s="177" t="s">
        <v>2704</v>
      </c>
      <c r="H9" s="179" t="str">
        <f>VLOOKUP(C9,[3]MTC!$A$1:$B$65536,2,0)</f>
        <v>M103.0403</v>
      </c>
      <c r="I9" s="181" t="str">
        <f t="shared" si="0"/>
        <v>M103.0403</v>
      </c>
    </row>
    <row r="10" spans="1:10" hidden="1" x14ac:dyDescent="0.25">
      <c r="A10" s="177">
        <v>8</v>
      </c>
      <c r="B10" s="177" t="s">
        <v>526</v>
      </c>
      <c r="C10" s="178" t="s">
        <v>2720</v>
      </c>
      <c r="D10" s="179" t="s">
        <v>2721</v>
      </c>
      <c r="E10" s="177" t="s">
        <v>2707</v>
      </c>
      <c r="F10" s="180" t="e">
        <f>VLOOKUP(B10,#REF!,15,0)</f>
        <v>#REF!</v>
      </c>
      <c r="G10" s="177" t="s">
        <v>2704</v>
      </c>
      <c r="H10" s="179" t="str">
        <f>VLOOKUP(C10,[3]MTC!$A$1:$B$65536,2,0)</f>
        <v>M103.0301</v>
      </c>
      <c r="I10" s="181" t="str">
        <f t="shared" si="0"/>
        <v>M103.0301</v>
      </c>
    </row>
    <row r="11" spans="1:10" hidden="1" x14ac:dyDescent="0.25">
      <c r="A11" s="177">
        <v>9</v>
      </c>
      <c r="B11" s="177" t="s">
        <v>1064</v>
      </c>
      <c r="C11" s="178" t="s">
        <v>2722</v>
      </c>
      <c r="D11" s="179" t="s">
        <v>2723</v>
      </c>
      <c r="E11" s="177" t="s">
        <v>2707</v>
      </c>
      <c r="F11" s="180" t="e">
        <f>VLOOKUP(B11,#REF!,15,0)</f>
        <v>#REF!</v>
      </c>
      <c r="G11" s="177" t="s">
        <v>2704</v>
      </c>
      <c r="H11" s="179" t="str">
        <f>VLOOKUP(C11,[3]MTC!$A$1:$B$65536,2,0)</f>
        <v>M109.0501</v>
      </c>
      <c r="I11" s="181" t="str">
        <f t="shared" si="0"/>
        <v>M109.0501</v>
      </c>
    </row>
    <row r="12" spans="1:10" hidden="1" x14ac:dyDescent="0.25">
      <c r="A12" s="177">
        <v>10</v>
      </c>
      <c r="B12" s="177" t="s">
        <v>1067</v>
      </c>
      <c r="C12" s="178" t="s">
        <v>2724</v>
      </c>
      <c r="D12" s="179" t="s">
        <v>2725</v>
      </c>
      <c r="E12" s="177" t="s">
        <v>2707</v>
      </c>
      <c r="F12" s="180" t="e">
        <f>VLOOKUP(B12,#REF!,15,0)</f>
        <v>#REF!</v>
      </c>
      <c r="G12" s="177" t="s">
        <v>2704</v>
      </c>
      <c r="H12" s="179" t="str">
        <f>VLOOKUP(C12,[3]MTC!$A$1:$B$65536,2,0)</f>
        <v>M109.0502</v>
      </c>
      <c r="I12" s="181" t="str">
        <f t="shared" si="0"/>
        <v>M109.0502</v>
      </c>
    </row>
    <row r="13" spans="1:10" hidden="1" x14ac:dyDescent="0.25">
      <c r="A13" s="177">
        <v>11</v>
      </c>
      <c r="B13" s="177" t="s">
        <v>1070</v>
      </c>
      <c r="C13" s="178" t="s">
        <v>2726</v>
      </c>
      <c r="D13" s="179" t="s">
        <v>2727</v>
      </c>
      <c r="E13" s="177" t="s">
        <v>2707</v>
      </c>
      <c r="F13" s="180" t="e">
        <f>VLOOKUP(B13,#REF!,15,0)</f>
        <v>#REF!</v>
      </c>
      <c r="G13" s="177" t="s">
        <v>2704</v>
      </c>
      <c r="H13" s="179" t="str">
        <f>VLOOKUP(C13,[3]MTC!$A$1:$B$65536,2,0)</f>
        <v>M109.0503</v>
      </c>
      <c r="I13" s="181" t="str">
        <f t="shared" si="0"/>
        <v>M109.0503</v>
      </c>
    </row>
    <row r="14" spans="1:10" hidden="1" x14ac:dyDescent="0.25">
      <c r="A14" s="177">
        <v>12</v>
      </c>
      <c r="B14" s="177" t="s">
        <v>1073</v>
      </c>
      <c r="C14" s="178" t="s">
        <v>2728</v>
      </c>
      <c r="D14" s="179" t="s">
        <v>2729</v>
      </c>
      <c r="E14" s="177" t="s">
        <v>2707</v>
      </c>
      <c r="F14" s="180" t="e">
        <f>VLOOKUP(B14,#REF!,15,0)</f>
        <v>#REF!</v>
      </c>
      <c r="G14" s="177" t="s">
        <v>2704</v>
      </c>
      <c r="H14" s="179" t="str">
        <f>VLOOKUP(C14,[3]MTC!$A$1:$B$65536,2,0)</f>
        <v>M109.0504</v>
      </c>
      <c r="I14" s="181" t="str">
        <f t="shared" si="0"/>
        <v>M109.0504</v>
      </c>
    </row>
    <row r="15" spans="1:10" hidden="1" x14ac:dyDescent="0.25">
      <c r="A15" s="177">
        <v>13</v>
      </c>
      <c r="B15" s="177" t="s">
        <v>1076</v>
      </c>
      <c r="C15" s="178" t="s">
        <v>2730</v>
      </c>
      <c r="D15" s="179" t="s">
        <v>2731</v>
      </c>
      <c r="E15" s="177" t="s">
        <v>2707</v>
      </c>
      <c r="F15" s="180" t="e">
        <f>VLOOKUP(B15,#REF!,15,0)</f>
        <v>#REF!</v>
      </c>
      <c r="G15" s="177" t="s">
        <v>2704</v>
      </c>
      <c r="H15" s="179" t="str">
        <f>VLOOKUP(C15,[3]MTC!$A$1:$B$65536,2,0)</f>
        <v>M109.0505</v>
      </c>
      <c r="I15" s="181" t="str">
        <f t="shared" si="0"/>
        <v>M109.0505</v>
      </c>
    </row>
    <row r="16" spans="1:10" hidden="1" x14ac:dyDescent="0.25">
      <c r="A16" s="177">
        <v>14</v>
      </c>
      <c r="B16" s="182" t="s">
        <v>1081</v>
      </c>
      <c r="C16" s="178" t="s">
        <v>2732</v>
      </c>
      <c r="D16" s="179" t="s">
        <v>2733</v>
      </c>
      <c r="E16" s="177" t="s">
        <v>2707</v>
      </c>
      <c r="F16" s="180" t="e">
        <f>VLOOKUP(B16,#REF!,15,0)</f>
        <v>#REF!</v>
      </c>
      <c r="G16" s="177" t="s">
        <v>2704</v>
      </c>
      <c r="H16" s="179" t="str">
        <f>VLOOKUP(C16,[3]MTC!$A$1:$B$65536,2,0)</f>
        <v>M109.0506</v>
      </c>
      <c r="I16" s="184" t="e">
        <f>#REF!</f>
        <v>#REF!</v>
      </c>
    </row>
    <row r="17" spans="1:10" s="188" customFormat="1" hidden="1" x14ac:dyDescent="0.25">
      <c r="A17" s="185">
        <v>15</v>
      </c>
      <c r="B17" s="185"/>
      <c r="C17" s="186" t="s">
        <v>2734</v>
      </c>
      <c r="D17" s="187" t="s">
        <v>2735</v>
      </c>
      <c r="E17" s="185" t="s">
        <v>2707</v>
      </c>
      <c r="F17" s="180" t="e">
        <f>VLOOKUP(B17,#REF!,15,0)</f>
        <v>#REF!</v>
      </c>
      <c r="G17" s="185" t="s">
        <v>2704</v>
      </c>
      <c r="H17" s="187" t="e">
        <f>VLOOKUP(C17,[3]MTC!$A$1:$B$65536,2,0)</f>
        <v>#REF!</v>
      </c>
      <c r="J17" s="188" t="s">
        <v>2736</v>
      </c>
    </row>
    <row r="18" spans="1:10" s="188" customFormat="1" hidden="1" x14ac:dyDescent="0.25">
      <c r="A18" s="185">
        <v>16</v>
      </c>
      <c r="B18" s="185"/>
      <c r="C18" s="186" t="s">
        <v>2737</v>
      </c>
      <c r="D18" s="187" t="s">
        <v>2738</v>
      </c>
      <c r="E18" s="185" t="s">
        <v>2707</v>
      </c>
      <c r="F18" s="180" t="e">
        <f>VLOOKUP(B18,#REF!,15,0)</f>
        <v>#REF!</v>
      </c>
      <c r="G18" s="185" t="s">
        <v>2704</v>
      </c>
      <c r="H18" s="187" t="e">
        <f>VLOOKUP(C18,[3]MTC!$A$1:$B$65536,2,0)</f>
        <v>#REF!</v>
      </c>
      <c r="J18" s="188" t="s">
        <v>2736</v>
      </c>
    </row>
    <row r="19" spans="1:10" hidden="1" x14ac:dyDescent="0.25">
      <c r="A19" s="177">
        <v>17</v>
      </c>
      <c r="B19" s="177" t="s">
        <v>218</v>
      </c>
      <c r="C19" s="178" t="s">
        <v>2739</v>
      </c>
      <c r="D19" s="179" t="s">
        <v>2740</v>
      </c>
      <c r="E19" s="177" t="s">
        <v>2707</v>
      </c>
      <c r="F19" s="180" t="e">
        <f>VLOOKUP(B19,#REF!,15,0)</f>
        <v>#REF!</v>
      </c>
      <c r="G19" s="177" t="s">
        <v>2704</v>
      </c>
      <c r="H19" s="179" t="str">
        <f>VLOOKUP(C19,[3]MTC!$A$1:$B$65536,2,0)</f>
        <v>M102.0201</v>
      </c>
      <c r="I19" s="181" t="str">
        <f t="shared" ref="I19:I30" si="1">H19</f>
        <v>M102.0201</v>
      </c>
    </row>
    <row r="20" spans="1:10" hidden="1" x14ac:dyDescent="0.25">
      <c r="A20" s="177">
        <v>18</v>
      </c>
      <c r="B20" s="177" t="s">
        <v>222</v>
      </c>
      <c r="C20" s="178" t="s">
        <v>2741</v>
      </c>
      <c r="D20" s="179" t="s">
        <v>2742</v>
      </c>
      <c r="E20" s="177" t="s">
        <v>2707</v>
      </c>
      <c r="F20" s="180" t="e">
        <f>VLOOKUP(B20,#REF!,15,0)</f>
        <v>#REF!</v>
      </c>
      <c r="G20" s="177" t="s">
        <v>2704</v>
      </c>
      <c r="H20" s="179" t="str">
        <f>VLOOKUP(C20,[3]MTC!$A$1:$B$65536,2,0)</f>
        <v>M102.0202</v>
      </c>
      <c r="I20" s="181" t="str">
        <f t="shared" si="1"/>
        <v>M102.0202</v>
      </c>
    </row>
    <row r="21" spans="1:10" hidden="1" x14ac:dyDescent="0.25">
      <c r="A21" s="177">
        <v>19</v>
      </c>
      <c r="B21" s="177" t="s">
        <v>224</v>
      </c>
      <c r="C21" s="178" t="s">
        <v>2743</v>
      </c>
      <c r="D21" s="179" t="s">
        <v>2744</v>
      </c>
      <c r="E21" s="177" t="s">
        <v>2707</v>
      </c>
      <c r="F21" s="180" t="e">
        <f>VLOOKUP(B21,#REF!,15,0)</f>
        <v>#REF!</v>
      </c>
      <c r="G21" s="177" t="s">
        <v>2704</v>
      </c>
      <c r="H21" s="179" t="str">
        <f>VLOOKUP(C21,[3]MTC!$A$1:$B$65536,2,0)</f>
        <v>M102.0203</v>
      </c>
      <c r="I21" s="181" t="str">
        <f t="shared" si="1"/>
        <v>M102.0203</v>
      </c>
    </row>
    <row r="22" spans="1:10" hidden="1" x14ac:dyDescent="0.25">
      <c r="A22" s="177">
        <v>20</v>
      </c>
      <c r="B22" s="177" t="s">
        <v>226</v>
      </c>
      <c r="C22" s="178" t="s">
        <v>2745</v>
      </c>
      <c r="D22" s="179" t="s">
        <v>2746</v>
      </c>
      <c r="E22" s="177" t="s">
        <v>2707</v>
      </c>
      <c r="F22" s="180" t="e">
        <f>VLOOKUP(B22,#REF!,15,0)</f>
        <v>#REF!</v>
      </c>
      <c r="G22" s="177" t="s">
        <v>2704</v>
      </c>
      <c r="H22" s="179" t="str">
        <f>VLOOKUP(C22,[3]MTC!$A$1:$B$65536,2,0)</f>
        <v>M102.0204</v>
      </c>
      <c r="I22" s="181" t="str">
        <f t="shared" si="1"/>
        <v>M102.0204</v>
      </c>
    </row>
    <row r="23" spans="1:10" hidden="1" x14ac:dyDescent="0.25">
      <c r="A23" s="177">
        <v>21</v>
      </c>
      <c r="B23" s="177" t="s">
        <v>228</v>
      </c>
      <c r="C23" s="178" t="s">
        <v>2747</v>
      </c>
      <c r="D23" s="179" t="s">
        <v>2748</v>
      </c>
      <c r="E23" s="177" t="s">
        <v>2707</v>
      </c>
      <c r="F23" s="180" t="e">
        <f>VLOOKUP(B23,#REF!,15,0)</f>
        <v>#REF!</v>
      </c>
      <c r="G23" s="177" t="s">
        <v>2704</v>
      </c>
      <c r="H23" s="179" t="str">
        <f>VLOOKUP(C23,[3]MTC!$A$1:$B$65536,2,0)</f>
        <v>M102.0205</v>
      </c>
      <c r="I23" s="181" t="str">
        <f t="shared" si="1"/>
        <v>M102.0205</v>
      </c>
    </row>
    <row r="24" spans="1:10" hidden="1" x14ac:dyDescent="0.25">
      <c r="A24" s="177">
        <v>22</v>
      </c>
      <c r="B24" s="177" t="s">
        <v>231</v>
      </c>
      <c r="C24" s="178" t="s">
        <v>2749</v>
      </c>
      <c r="D24" s="179" t="s">
        <v>2750</v>
      </c>
      <c r="E24" s="177" t="s">
        <v>2707</v>
      </c>
      <c r="F24" s="180" t="e">
        <f>VLOOKUP(B24,#REF!,15,0)</f>
        <v>#REF!</v>
      </c>
      <c r="G24" s="177" t="s">
        <v>2704</v>
      </c>
      <c r="H24" s="179" t="str">
        <f>VLOOKUP(C24,[3]MTC!$A$1:$B$65536,2,0)</f>
        <v>M102.0206</v>
      </c>
      <c r="I24" s="181" t="str">
        <f t="shared" si="1"/>
        <v>M102.0206</v>
      </c>
    </row>
    <row r="25" spans="1:10" hidden="1" x14ac:dyDescent="0.25">
      <c r="A25" s="177">
        <v>23</v>
      </c>
      <c r="B25" s="177" t="s">
        <v>249</v>
      </c>
      <c r="C25" s="178" t="s">
        <v>2751</v>
      </c>
      <c r="D25" s="179" t="s">
        <v>2752</v>
      </c>
      <c r="E25" s="177" t="s">
        <v>2707</v>
      </c>
      <c r="F25" s="180" t="e">
        <f>VLOOKUP(B25,#REF!,15,0)</f>
        <v>#REF!</v>
      </c>
      <c r="G25" s="177" t="s">
        <v>2704</v>
      </c>
      <c r="H25" s="179" t="str">
        <f>VLOOKUP(C25,[3]MTC!$A$1:$B$65536,2,0)</f>
        <v>M102.0301</v>
      </c>
      <c r="I25" s="181" t="str">
        <f t="shared" si="1"/>
        <v>M102.0301</v>
      </c>
    </row>
    <row r="26" spans="1:10" hidden="1" x14ac:dyDescent="0.25">
      <c r="A26" s="177">
        <v>24</v>
      </c>
      <c r="B26" s="177" t="s">
        <v>252</v>
      </c>
      <c r="C26" s="178" t="s">
        <v>2753</v>
      </c>
      <c r="D26" s="179" t="s">
        <v>2754</v>
      </c>
      <c r="E26" s="177" t="s">
        <v>2707</v>
      </c>
      <c r="F26" s="180" t="e">
        <f>VLOOKUP(B26,#REF!,15,0)</f>
        <v>#REF!</v>
      </c>
      <c r="G26" s="177" t="s">
        <v>2704</v>
      </c>
      <c r="H26" s="179" t="str">
        <f>VLOOKUP(C26,[3]MTC!$A$1:$B$65536,2,0)</f>
        <v>M102.0302</v>
      </c>
      <c r="I26" s="181" t="str">
        <f t="shared" si="1"/>
        <v>M102.0302</v>
      </c>
    </row>
    <row r="27" spans="1:10" hidden="1" x14ac:dyDescent="0.25">
      <c r="A27" s="177">
        <v>25</v>
      </c>
      <c r="B27" s="177" t="s">
        <v>254</v>
      </c>
      <c r="C27" s="178" t="s">
        <v>2755</v>
      </c>
      <c r="D27" s="179" t="s">
        <v>2756</v>
      </c>
      <c r="E27" s="177" t="s">
        <v>2707</v>
      </c>
      <c r="F27" s="180" t="e">
        <f>VLOOKUP(B27,#REF!,15,0)</f>
        <v>#REF!</v>
      </c>
      <c r="G27" s="177" t="s">
        <v>2704</v>
      </c>
      <c r="H27" s="179" t="str">
        <f>VLOOKUP(C27,[3]MTC!$A$1:$B$65536,2,0)</f>
        <v>M102.0303</v>
      </c>
      <c r="I27" s="181" t="str">
        <f t="shared" si="1"/>
        <v>M102.0303</v>
      </c>
    </row>
    <row r="28" spans="1:10" hidden="1" x14ac:dyDescent="0.25">
      <c r="A28" s="177">
        <v>26</v>
      </c>
      <c r="B28" s="177" t="s">
        <v>256</v>
      </c>
      <c r="C28" s="178" t="s">
        <v>2757</v>
      </c>
      <c r="D28" s="179" t="s">
        <v>2758</v>
      </c>
      <c r="E28" s="177" t="s">
        <v>2707</v>
      </c>
      <c r="F28" s="180" t="e">
        <f>VLOOKUP(B28,#REF!,15,0)</f>
        <v>#REF!</v>
      </c>
      <c r="G28" s="177" t="s">
        <v>2704</v>
      </c>
      <c r="H28" s="179" t="str">
        <f>VLOOKUP(C28,[3]MTC!$A$1:$B$65536,2,0)</f>
        <v>M102.0304</v>
      </c>
      <c r="I28" s="181" t="str">
        <f t="shared" si="1"/>
        <v>M102.0304</v>
      </c>
    </row>
    <row r="29" spans="1:10" hidden="1" x14ac:dyDescent="0.25">
      <c r="A29" s="177">
        <v>27</v>
      </c>
      <c r="B29" s="177" t="s">
        <v>261</v>
      </c>
      <c r="C29" s="178" t="s">
        <v>2759</v>
      </c>
      <c r="D29" s="179" t="s">
        <v>2760</v>
      </c>
      <c r="E29" s="177" t="s">
        <v>2707</v>
      </c>
      <c r="F29" s="180" t="e">
        <f>VLOOKUP(B29,#REF!,15,0)</f>
        <v>#REF!</v>
      </c>
      <c r="G29" s="177" t="s">
        <v>2704</v>
      </c>
      <c r="H29" s="179" t="str">
        <f>VLOOKUP(C29,[3]MTC!$A$1:$B$65536,2,0)</f>
        <v>M102.0306</v>
      </c>
      <c r="I29" s="181" t="str">
        <f t="shared" si="1"/>
        <v>M102.0306</v>
      </c>
    </row>
    <row r="30" spans="1:10" hidden="1" x14ac:dyDescent="0.25">
      <c r="A30" s="177">
        <v>28</v>
      </c>
      <c r="B30" s="177" t="s">
        <v>263</v>
      </c>
      <c r="C30" s="178" t="s">
        <v>2761</v>
      </c>
      <c r="D30" s="179" t="s">
        <v>2762</v>
      </c>
      <c r="E30" s="177" t="s">
        <v>2707</v>
      </c>
      <c r="F30" s="180" t="e">
        <f>VLOOKUP(B30,#REF!,15,0)</f>
        <v>#REF!</v>
      </c>
      <c r="G30" s="177" t="s">
        <v>2704</v>
      </c>
      <c r="H30" s="179" t="str">
        <f>VLOOKUP(C30,[3]MTC!$A$1:$B$65536,2,0)</f>
        <v>M102.0307</v>
      </c>
      <c r="I30" s="181" t="str">
        <f t="shared" si="1"/>
        <v>M102.0307</v>
      </c>
    </row>
    <row r="31" spans="1:10" hidden="1" x14ac:dyDescent="0.25">
      <c r="A31" s="177">
        <v>29</v>
      </c>
      <c r="B31" s="182" t="s">
        <v>268</v>
      </c>
      <c r="C31" s="178" t="s">
        <v>2763</v>
      </c>
      <c r="D31" s="179" t="s">
        <v>2764</v>
      </c>
      <c r="E31" s="177" t="s">
        <v>2707</v>
      </c>
      <c r="F31" s="180" t="e">
        <f>VLOOKUP(B31,#REF!,15,0)</f>
        <v>#REF!</v>
      </c>
      <c r="G31" s="177" t="s">
        <v>2704</v>
      </c>
      <c r="H31" s="179" t="str">
        <f>VLOOKUP(C31,[3]MTC!$A$1:$B$65536,2,0)</f>
        <v>M102.0308</v>
      </c>
      <c r="I31" s="184" t="e">
        <f>#REF!</f>
        <v>#REF!</v>
      </c>
    </row>
    <row r="32" spans="1:10" hidden="1" x14ac:dyDescent="0.25">
      <c r="A32" s="177">
        <v>30</v>
      </c>
      <c r="B32" s="182" t="s">
        <v>270</v>
      </c>
      <c r="C32" s="178" t="s">
        <v>2765</v>
      </c>
      <c r="D32" s="179" t="s">
        <v>2766</v>
      </c>
      <c r="E32" s="177" t="s">
        <v>2707</v>
      </c>
      <c r="F32" s="180" t="e">
        <f>VLOOKUP(B32,#REF!,15,0)</f>
        <v>#REF!</v>
      </c>
      <c r="G32" s="177" t="s">
        <v>2704</v>
      </c>
      <c r="H32" s="179" t="str">
        <f>VLOOKUP(C32,[3]MTC!$A$1:$B$65536,2,0)</f>
        <v>M102.0309</v>
      </c>
      <c r="I32" s="184" t="e">
        <f>#REF!</f>
        <v>#REF!</v>
      </c>
    </row>
    <row r="33" spans="1:9" hidden="1" x14ac:dyDescent="0.25">
      <c r="A33" s="177">
        <v>31</v>
      </c>
      <c r="B33" s="177" t="s">
        <v>315</v>
      </c>
      <c r="C33" s="178" t="s">
        <v>2767</v>
      </c>
      <c r="D33" s="179" t="s">
        <v>2768</v>
      </c>
      <c r="E33" s="177" t="s">
        <v>2707</v>
      </c>
      <c r="F33" s="180" t="e">
        <f>VLOOKUP(B33,#REF!,15,0)</f>
        <v>#REF!</v>
      </c>
      <c r="G33" s="177" t="s">
        <v>2704</v>
      </c>
      <c r="H33" s="179" t="str">
        <f>VLOOKUP(C33,[3]MTC!$A$1:$B$65536,2,0)</f>
        <v>M102.0501</v>
      </c>
      <c r="I33" s="181" t="str">
        <f t="shared" ref="I33:I43" si="2">H33</f>
        <v>M102.0501</v>
      </c>
    </row>
    <row r="34" spans="1:9" hidden="1" x14ac:dyDescent="0.25">
      <c r="A34" s="177">
        <v>32</v>
      </c>
      <c r="B34" s="177" t="s">
        <v>193</v>
      </c>
      <c r="C34" s="178" t="s">
        <v>2769</v>
      </c>
      <c r="D34" s="179" t="s">
        <v>2770</v>
      </c>
      <c r="E34" s="177" t="s">
        <v>2707</v>
      </c>
      <c r="F34" s="180" t="e">
        <f>VLOOKUP(B34,#REF!,15,0)</f>
        <v>#REF!</v>
      </c>
      <c r="G34" s="177" t="s">
        <v>2704</v>
      </c>
      <c r="H34" s="179" t="str">
        <f>VLOOKUP(C34,[3]MTC!$A$1:$B$65536,2,0)</f>
        <v>M102.0103</v>
      </c>
      <c r="I34" s="181" t="str">
        <f t="shared" si="2"/>
        <v>M102.0103</v>
      </c>
    </row>
    <row r="35" spans="1:9" hidden="1" x14ac:dyDescent="0.25">
      <c r="A35" s="177">
        <v>33</v>
      </c>
      <c r="B35" s="177" t="s">
        <v>298</v>
      </c>
      <c r="C35" s="178" t="s">
        <v>2771</v>
      </c>
      <c r="D35" s="179" t="s">
        <v>2772</v>
      </c>
      <c r="E35" s="177" t="s">
        <v>2707</v>
      </c>
      <c r="F35" s="180" t="e">
        <f>VLOOKUP(B35,#REF!,15,0)</f>
        <v>#REF!</v>
      </c>
      <c r="G35" s="177" t="s">
        <v>2704</v>
      </c>
      <c r="H35" s="179" t="str">
        <f>VLOOKUP(C35,[3]MTC!$A$1:$B$65536,2,0)</f>
        <v>M102.0404</v>
      </c>
      <c r="I35" s="181" t="str">
        <f t="shared" si="2"/>
        <v>M102.0404</v>
      </c>
    </row>
    <row r="36" spans="1:9" hidden="1" x14ac:dyDescent="0.25">
      <c r="A36" s="177">
        <v>34</v>
      </c>
      <c r="B36" s="177" t="s">
        <v>302</v>
      </c>
      <c r="C36" s="178" t="s">
        <v>2773</v>
      </c>
      <c r="D36" s="179" t="s">
        <v>2774</v>
      </c>
      <c r="E36" s="177" t="s">
        <v>2707</v>
      </c>
      <c r="F36" s="180" t="e">
        <f>VLOOKUP(B36,#REF!,15,0)</f>
        <v>#REF!</v>
      </c>
      <c r="G36" s="177" t="s">
        <v>2704</v>
      </c>
      <c r="H36" s="179" t="str">
        <f>VLOOKUP(C36,[3]MTC!$A$1:$B$65536,2,0)</f>
        <v>M102.0406</v>
      </c>
      <c r="I36" s="181" t="str">
        <f t="shared" si="2"/>
        <v>M102.0406</v>
      </c>
    </row>
    <row r="37" spans="1:9" hidden="1" x14ac:dyDescent="0.25">
      <c r="A37" s="177">
        <v>35</v>
      </c>
      <c r="B37" s="177" t="s">
        <v>307</v>
      </c>
      <c r="C37" s="178" t="s">
        <v>2775</v>
      </c>
      <c r="D37" s="179" t="s">
        <v>2776</v>
      </c>
      <c r="E37" s="177" t="s">
        <v>2707</v>
      </c>
      <c r="F37" s="180" t="e">
        <f>VLOOKUP(B37,#REF!,15,0)</f>
        <v>#REF!</v>
      </c>
      <c r="G37" s="177" t="s">
        <v>2704</v>
      </c>
      <c r="H37" s="179" t="str">
        <f>VLOOKUP(C37,[3]MTC!$A$1:$B$65536,2,0)</f>
        <v>M102.0408</v>
      </c>
      <c r="I37" s="181" t="str">
        <f t="shared" si="2"/>
        <v>M102.0408</v>
      </c>
    </row>
    <row r="38" spans="1:9" hidden="1" x14ac:dyDescent="0.25">
      <c r="A38" s="177">
        <v>36</v>
      </c>
      <c r="B38" s="177" t="s">
        <v>309</v>
      </c>
      <c r="C38" s="178" t="s">
        <v>2777</v>
      </c>
      <c r="D38" s="179" t="s">
        <v>2778</v>
      </c>
      <c r="E38" s="177" t="s">
        <v>2707</v>
      </c>
      <c r="F38" s="180" t="e">
        <f>VLOOKUP(B38,#REF!,15,0)</f>
        <v>#REF!</v>
      </c>
      <c r="G38" s="177" t="s">
        <v>2704</v>
      </c>
      <c r="H38" s="179" t="str">
        <f>VLOOKUP(C38,[3]MTC!$A$1:$B$65536,2,0)</f>
        <v>M102.0409</v>
      </c>
      <c r="I38" s="181" t="str">
        <f t="shared" si="2"/>
        <v>M102.0409</v>
      </c>
    </row>
    <row r="39" spans="1:9" hidden="1" x14ac:dyDescent="0.25">
      <c r="A39" s="177">
        <v>37</v>
      </c>
      <c r="B39" s="177" t="s">
        <v>337</v>
      </c>
      <c r="C39" s="178" t="s">
        <v>2779</v>
      </c>
      <c r="D39" s="179" t="s">
        <v>2780</v>
      </c>
      <c r="E39" s="177" t="s">
        <v>2707</v>
      </c>
      <c r="F39" s="180" t="e">
        <f>VLOOKUP(B39,#REF!,15,0)</f>
        <v>#REF!</v>
      </c>
      <c r="G39" s="177" t="s">
        <v>2704</v>
      </c>
      <c r="H39" s="179" t="str">
        <f>VLOOKUP(C39,[3]MTC!$A$1:$B$65536,2,0)</f>
        <v>M102.0701</v>
      </c>
      <c r="I39" s="181" t="str">
        <f t="shared" si="2"/>
        <v>M102.0701</v>
      </c>
    </row>
    <row r="40" spans="1:9" hidden="1" x14ac:dyDescent="0.25">
      <c r="A40" s="177">
        <v>38</v>
      </c>
      <c r="B40" s="177" t="s">
        <v>328</v>
      </c>
      <c r="C40" s="178" t="s">
        <v>2781</v>
      </c>
      <c r="D40" s="179" t="s">
        <v>2782</v>
      </c>
      <c r="E40" s="177" t="s">
        <v>2707</v>
      </c>
      <c r="F40" s="180" t="e">
        <f>VLOOKUP(B40,#REF!,15,0)</f>
        <v>#REF!</v>
      </c>
      <c r="G40" s="177" t="s">
        <v>2704</v>
      </c>
      <c r="H40" s="179" t="str">
        <f>VLOOKUP(C40,[3]MTC!$A$1:$B$65536,2,0)</f>
        <v>M102.0603</v>
      </c>
      <c r="I40" s="181" t="str">
        <f t="shared" si="2"/>
        <v>M102.0603</v>
      </c>
    </row>
    <row r="41" spans="1:9" hidden="1" x14ac:dyDescent="0.25">
      <c r="A41" s="177">
        <v>39</v>
      </c>
      <c r="B41" s="177" t="s">
        <v>333</v>
      </c>
      <c r="C41" s="178" t="s">
        <v>2783</v>
      </c>
      <c r="D41" s="179" t="s">
        <v>2784</v>
      </c>
      <c r="E41" s="177" t="s">
        <v>2707</v>
      </c>
      <c r="F41" s="180" t="e">
        <f>VLOOKUP(B41,#REF!,15,0)</f>
        <v>#REF!</v>
      </c>
      <c r="G41" s="177" t="s">
        <v>2704</v>
      </c>
      <c r="H41" s="179" t="str">
        <f>VLOOKUP(C41,[3]MTC!$A$1:$B$65536,2,0)</f>
        <v>M102.0605</v>
      </c>
      <c r="I41" s="181" t="str">
        <f t="shared" si="2"/>
        <v>M102.0605</v>
      </c>
    </row>
    <row r="42" spans="1:9" hidden="1" x14ac:dyDescent="0.25">
      <c r="A42" s="177">
        <v>40</v>
      </c>
      <c r="B42" s="177" t="s">
        <v>1164</v>
      </c>
      <c r="C42" s="178" t="s">
        <v>2785</v>
      </c>
      <c r="D42" s="179" t="s">
        <v>2786</v>
      </c>
      <c r="E42" s="177" t="s">
        <v>2707</v>
      </c>
      <c r="F42" s="180" t="e">
        <f>VLOOKUP(B42,#REF!,15,0)</f>
        <v>#REF!</v>
      </c>
      <c r="G42" s="177" t="s">
        <v>2704</v>
      </c>
      <c r="H42" s="179" t="str">
        <f>VLOOKUP(C42,[3]MTC!$A$1:$B$65536,2,0)</f>
        <v>M110.0303</v>
      </c>
      <c r="I42" s="181" t="str">
        <f t="shared" si="2"/>
        <v>M110.0303</v>
      </c>
    </row>
    <row r="43" spans="1:9" hidden="1" x14ac:dyDescent="0.25">
      <c r="A43" s="177">
        <v>41</v>
      </c>
      <c r="B43" s="177" t="s">
        <v>597</v>
      </c>
      <c r="C43" s="178" t="s">
        <v>2787</v>
      </c>
      <c r="D43" s="179" t="s">
        <v>2788</v>
      </c>
      <c r="E43" s="177" t="s">
        <v>2707</v>
      </c>
      <c r="F43" s="180" t="e">
        <f>VLOOKUP(B43,#REF!,15,0)</f>
        <v>#REF!</v>
      </c>
      <c r="G43" s="177" t="s">
        <v>2704</v>
      </c>
      <c r="H43" s="179" t="str">
        <f>VLOOKUP(C43,[3]MTC!$A$1:$B$65536,2,0)</f>
        <v>M103.1105</v>
      </c>
      <c r="I43" s="181" t="str">
        <f t="shared" si="2"/>
        <v>M103.1105</v>
      </c>
    </row>
    <row r="44" spans="1:9" hidden="1" x14ac:dyDescent="0.25">
      <c r="A44" s="177">
        <v>42</v>
      </c>
      <c r="B44" s="182" t="s">
        <v>434</v>
      </c>
      <c r="C44" s="178" t="s">
        <v>2789</v>
      </c>
      <c r="D44" s="179" t="s">
        <v>2790</v>
      </c>
      <c r="E44" s="177" t="s">
        <v>2707</v>
      </c>
      <c r="F44" s="180" t="e">
        <f>VLOOKUP(B44,#REF!,15,0)</f>
        <v>#REF!</v>
      </c>
      <c r="G44" s="177" t="s">
        <v>2704</v>
      </c>
      <c r="H44" s="179" t="str">
        <f>VLOOKUP(C44,[3]MTC!$A$1:$B$65536,2,0)</f>
        <v>M102.1308</v>
      </c>
      <c r="I44" s="184" t="e">
        <f>#REF!</f>
        <v>#REF!</v>
      </c>
    </row>
    <row r="45" spans="1:9" hidden="1" x14ac:dyDescent="0.25">
      <c r="A45" s="177">
        <v>43</v>
      </c>
      <c r="B45" s="177" t="s">
        <v>345</v>
      </c>
      <c r="C45" s="178" t="s">
        <v>2791</v>
      </c>
      <c r="D45" s="179" t="s">
        <v>2792</v>
      </c>
      <c r="E45" s="177" t="s">
        <v>2707</v>
      </c>
      <c r="F45" s="180" t="e">
        <f>VLOOKUP(B45,#REF!,15,0)</f>
        <v>#REF!</v>
      </c>
      <c r="G45" s="177" t="s">
        <v>2704</v>
      </c>
      <c r="H45" s="179" t="str">
        <f>VLOOKUP(C45,[3]MTC!$A$1:$B$65536,2,0)</f>
        <v>M102.0703</v>
      </c>
      <c r="I45" s="181" t="str">
        <f>H45</f>
        <v>M102.0703</v>
      </c>
    </row>
    <row r="46" spans="1:9" hidden="1" x14ac:dyDescent="0.25">
      <c r="A46" s="177">
        <v>44</v>
      </c>
      <c r="B46" s="182" t="s">
        <v>420</v>
      </c>
      <c r="C46" s="178" t="s">
        <v>2793</v>
      </c>
      <c r="D46" s="179" t="s">
        <v>2794</v>
      </c>
      <c r="E46" s="177" t="s">
        <v>2707</v>
      </c>
      <c r="F46" s="180" t="e">
        <f>VLOOKUP(B46,#REF!,15,0)</f>
        <v>#REF!</v>
      </c>
      <c r="G46" s="177" t="s">
        <v>2704</v>
      </c>
      <c r="H46" s="179" t="str">
        <f>VLOOKUP(C46,[3]MTC!$A$1:$B$65536,2,0)</f>
        <v>M102.1302</v>
      </c>
      <c r="I46" s="184" t="e">
        <f>#REF!</f>
        <v>#REF!</v>
      </c>
    </row>
    <row r="47" spans="1:9" hidden="1" x14ac:dyDescent="0.25">
      <c r="A47" s="177">
        <v>45</v>
      </c>
      <c r="B47" s="182" t="s">
        <v>426</v>
      </c>
      <c r="C47" s="178" t="s">
        <v>2795</v>
      </c>
      <c r="D47" s="179" t="s">
        <v>2796</v>
      </c>
      <c r="E47" s="177" t="s">
        <v>2707</v>
      </c>
      <c r="F47" s="180" t="e">
        <f>VLOOKUP(B47,#REF!,15,0)</f>
        <v>#REF!</v>
      </c>
      <c r="G47" s="177" t="s">
        <v>2704</v>
      </c>
      <c r="H47" s="179" t="str">
        <f>VLOOKUP(C47,[3]MTC!$A$1:$B$65536,2,0)</f>
        <v>M102.1305</v>
      </c>
      <c r="I47" s="184" t="e">
        <f>#REF!</f>
        <v>#REF!</v>
      </c>
    </row>
    <row r="48" spans="1:9" hidden="1" x14ac:dyDescent="0.25">
      <c r="A48" s="177">
        <v>46</v>
      </c>
      <c r="B48" s="182" t="s">
        <v>429</v>
      </c>
      <c r="C48" s="178" t="s">
        <v>2797</v>
      </c>
      <c r="D48" s="179" t="s">
        <v>2798</v>
      </c>
      <c r="E48" s="177" t="s">
        <v>2707</v>
      </c>
      <c r="F48" s="180" t="e">
        <f>VLOOKUP(B48,#REF!,15,0)</f>
        <v>#REF!</v>
      </c>
      <c r="G48" s="177" t="s">
        <v>2704</v>
      </c>
      <c r="H48" s="179" t="str">
        <f>VLOOKUP(C48,[3]MTC!$A$1:$B$65536,2,0)</f>
        <v>M102.1306</v>
      </c>
      <c r="I48" s="184" t="e">
        <f>#REF!</f>
        <v>#REF!</v>
      </c>
    </row>
    <row r="49" spans="1:9" hidden="1" x14ac:dyDescent="0.25">
      <c r="A49" s="177">
        <v>47</v>
      </c>
      <c r="B49" s="182" t="s">
        <v>431</v>
      </c>
      <c r="C49" s="178" t="s">
        <v>2799</v>
      </c>
      <c r="D49" s="179" t="s">
        <v>2800</v>
      </c>
      <c r="E49" s="177" t="s">
        <v>2707</v>
      </c>
      <c r="F49" s="180" t="e">
        <f>VLOOKUP(B49,#REF!,15,0)</f>
        <v>#REF!</v>
      </c>
      <c r="G49" s="177" t="s">
        <v>2704</v>
      </c>
      <c r="H49" s="179" t="str">
        <f>VLOOKUP(C49,[3]MTC!$A$1:$B$65536,2,0)</f>
        <v>M102.1307</v>
      </c>
      <c r="I49" s="184" t="e">
        <f>#REF!</f>
        <v>#REF!</v>
      </c>
    </row>
    <row r="50" spans="1:9" hidden="1" x14ac:dyDescent="0.25">
      <c r="A50" s="177">
        <v>48</v>
      </c>
      <c r="B50" s="177" t="s">
        <v>762</v>
      </c>
      <c r="C50" s="178" t="s">
        <v>2801</v>
      </c>
      <c r="D50" s="179" t="s">
        <v>2802</v>
      </c>
      <c r="E50" s="177" t="s">
        <v>2707</v>
      </c>
      <c r="F50" s="180" t="e">
        <f>VLOOKUP(B50,#REF!,15,0)</f>
        <v>#REF!</v>
      </c>
      <c r="G50" s="177" t="s">
        <v>2704</v>
      </c>
      <c r="H50" s="179" t="str">
        <f>VLOOKUP(C50,[3]MTC!$A$1:$B$65536,2,0)</f>
        <v>M105.0701</v>
      </c>
      <c r="I50" s="181" t="str">
        <f t="shared" ref="I50:I61" si="3">H50</f>
        <v>M105.0701</v>
      </c>
    </row>
    <row r="51" spans="1:9" hidden="1" x14ac:dyDescent="0.25">
      <c r="A51" s="177">
        <v>49</v>
      </c>
      <c r="B51" s="177" t="s">
        <v>762</v>
      </c>
      <c r="C51" s="178" t="s">
        <v>2803</v>
      </c>
      <c r="D51" s="179" t="s">
        <v>2804</v>
      </c>
      <c r="E51" s="177" t="s">
        <v>2707</v>
      </c>
      <c r="F51" s="180" t="e">
        <f>VLOOKUP(B51,#REF!,15,0)</f>
        <v>#REF!</v>
      </c>
      <c r="G51" s="177" t="s">
        <v>2704</v>
      </c>
      <c r="H51" s="179" t="str">
        <f>VLOOKUP(C51,[3]MTC!$A$1:$B$65536,2,0)</f>
        <v>M105.0701</v>
      </c>
      <c r="I51" s="181" t="str">
        <f t="shared" si="3"/>
        <v>M105.0701</v>
      </c>
    </row>
    <row r="52" spans="1:9" hidden="1" x14ac:dyDescent="0.25">
      <c r="A52" s="177">
        <v>50</v>
      </c>
      <c r="B52" s="177" t="s">
        <v>1258</v>
      </c>
      <c r="C52" s="178" t="s">
        <v>2805</v>
      </c>
      <c r="D52" s="179" t="s">
        <v>2806</v>
      </c>
      <c r="E52" s="177" t="s">
        <v>2707</v>
      </c>
      <c r="F52" s="180" t="e">
        <f>VLOOKUP(B52,#REF!,15,0)</f>
        <v>#REF!</v>
      </c>
      <c r="G52" s="177" t="s">
        <v>2704</v>
      </c>
      <c r="H52" s="179" t="str">
        <f>VLOOKUP(C52,[3]MTC!$A$1:$B$65536,2,0)</f>
        <v>M112.0501</v>
      </c>
      <c r="I52" s="181" t="str">
        <f t="shared" si="3"/>
        <v>M112.0501</v>
      </c>
    </row>
    <row r="53" spans="1:9" hidden="1" x14ac:dyDescent="0.25">
      <c r="A53" s="177">
        <v>51</v>
      </c>
      <c r="B53" s="177" t="s">
        <v>1291</v>
      </c>
      <c r="C53" s="178" t="s">
        <v>2807</v>
      </c>
      <c r="D53" s="179" t="s">
        <v>2808</v>
      </c>
      <c r="E53" s="177" t="s">
        <v>2707</v>
      </c>
      <c r="F53" s="180" t="e">
        <f>VLOOKUP(B53,#REF!,15,0)</f>
        <v>#REF!</v>
      </c>
      <c r="G53" s="177" t="s">
        <v>2704</v>
      </c>
      <c r="H53" s="179" t="str">
        <f>VLOOKUP(C53,[3]MTC!$A$1:$B$65536,2,0)</f>
        <v>M112.0901</v>
      </c>
      <c r="I53" s="181" t="str">
        <f t="shared" si="3"/>
        <v>M112.0901</v>
      </c>
    </row>
    <row r="54" spans="1:9" hidden="1" x14ac:dyDescent="0.25">
      <c r="A54" s="177">
        <v>52</v>
      </c>
      <c r="B54" s="177" t="s">
        <v>1271</v>
      </c>
      <c r="C54" s="178" t="s">
        <v>2809</v>
      </c>
      <c r="D54" s="179" t="s">
        <v>2810</v>
      </c>
      <c r="E54" s="177" t="s">
        <v>2707</v>
      </c>
      <c r="F54" s="180" t="e">
        <f>VLOOKUP(B54,#REF!,15,0)</f>
        <v>#REF!</v>
      </c>
      <c r="G54" s="177" t="s">
        <v>2704</v>
      </c>
      <c r="H54" s="179" t="str">
        <f>VLOOKUP(C54,[3]MTC!$A$1:$B$65536,2,0)</f>
        <v>M112.0701</v>
      </c>
      <c r="I54" s="181" t="str">
        <f t="shared" si="3"/>
        <v>M112.0701</v>
      </c>
    </row>
    <row r="55" spans="1:9" hidden="1" x14ac:dyDescent="0.25">
      <c r="A55" s="177">
        <v>53</v>
      </c>
      <c r="B55" s="177" t="s">
        <v>1274</v>
      </c>
      <c r="C55" s="178" t="s">
        <v>2811</v>
      </c>
      <c r="D55" s="179" t="s">
        <v>2812</v>
      </c>
      <c r="E55" s="177" t="s">
        <v>2707</v>
      </c>
      <c r="F55" s="180" t="e">
        <f>VLOOKUP(B55,#REF!,15,0)</f>
        <v>#REF!</v>
      </c>
      <c r="G55" s="177" t="s">
        <v>2704</v>
      </c>
      <c r="H55" s="179" t="str">
        <f>VLOOKUP(C55,[3]MTC!$A$1:$B$65536,2,0)</f>
        <v>M112.0702</v>
      </c>
      <c r="I55" s="181" t="str">
        <f t="shared" si="3"/>
        <v>M112.0702</v>
      </c>
    </row>
    <row r="56" spans="1:9" hidden="1" x14ac:dyDescent="0.25">
      <c r="A56" s="177">
        <v>54</v>
      </c>
      <c r="B56" s="177" t="s">
        <v>1277</v>
      </c>
      <c r="C56" s="178" t="s">
        <v>2813</v>
      </c>
      <c r="D56" s="179" t="s">
        <v>2814</v>
      </c>
      <c r="E56" s="177" t="s">
        <v>2707</v>
      </c>
      <c r="F56" s="180" t="e">
        <f>VLOOKUP(B56,#REF!,15,0)</f>
        <v>#REF!</v>
      </c>
      <c r="G56" s="177" t="s">
        <v>2704</v>
      </c>
      <c r="H56" s="179" t="str">
        <f>VLOOKUP(C56,[3]MTC!$A$1:$B$65536,2,0)</f>
        <v>M112.0703</v>
      </c>
      <c r="I56" s="181" t="str">
        <f t="shared" si="3"/>
        <v>M112.0703</v>
      </c>
    </row>
    <row r="57" spans="1:9" hidden="1" x14ac:dyDescent="0.25">
      <c r="A57" s="177">
        <v>55</v>
      </c>
      <c r="B57" s="177" t="s">
        <v>1280</v>
      </c>
      <c r="C57" s="178" t="s">
        <v>2815</v>
      </c>
      <c r="D57" s="179" t="s">
        <v>2816</v>
      </c>
      <c r="E57" s="177" t="s">
        <v>2707</v>
      </c>
      <c r="F57" s="180" t="e">
        <f>VLOOKUP(B57,#REF!,15,0)</f>
        <v>#REF!</v>
      </c>
      <c r="G57" s="177" t="s">
        <v>2704</v>
      </c>
      <c r="H57" s="179" t="str">
        <f>VLOOKUP(C57,[3]MTC!$A$1:$B$65536,2,0)</f>
        <v>M112.0704</v>
      </c>
      <c r="I57" s="181" t="str">
        <f t="shared" si="3"/>
        <v>M112.0704</v>
      </c>
    </row>
    <row r="58" spans="1:9" hidden="1" x14ac:dyDescent="0.25">
      <c r="A58" s="177">
        <v>56</v>
      </c>
      <c r="B58" s="177" t="s">
        <v>631</v>
      </c>
      <c r="C58" s="178" t="s">
        <v>2817</v>
      </c>
      <c r="D58" s="179" t="s">
        <v>2818</v>
      </c>
      <c r="E58" s="177" t="s">
        <v>2707</v>
      </c>
      <c r="F58" s="180" t="e">
        <f>VLOOKUP(B58,#REF!,15,0)</f>
        <v>#REF!</v>
      </c>
      <c r="G58" s="177" t="s">
        <v>2704</v>
      </c>
      <c r="H58" s="179" t="str">
        <f>VLOOKUP(C58,[3]MTC!$A$1:$B$65536,2,0)</f>
        <v>M103.1701</v>
      </c>
      <c r="I58" s="181" t="str">
        <f t="shared" si="3"/>
        <v>M103.1701</v>
      </c>
    </row>
    <row r="59" spans="1:9" hidden="1" x14ac:dyDescent="0.25">
      <c r="A59" s="177">
        <v>57</v>
      </c>
      <c r="B59" s="177" t="s">
        <v>633</v>
      </c>
      <c r="C59" s="178" t="s">
        <v>2819</v>
      </c>
      <c r="D59" s="179" t="s">
        <v>2820</v>
      </c>
      <c r="E59" s="177" t="s">
        <v>2707</v>
      </c>
      <c r="F59" s="180" t="e">
        <f>VLOOKUP(B59,#REF!,15,0)</f>
        <v>#REF!</v>
      </c>
      <c r="G59" s="177" t="s">
        <v>2704</v>
      </c>
      <c r="H59" s="179" t="str">
        <f>VLOOKUP(C59,[3]MTC!$A$1:$B$65536,2,0)</f>
        <v>M103.1702</v>
      </c>
      <c r="I59" s="181" t="str">
        <f t="shared" si="3"/>
        <v>M103.1702</v>
      </c>
    </row>
    <row r="60" spans="1:9" hidden="1" x14ac:dyDescent="0.25">
      <c r="A60" s="177">
        <v>58</v>
      </c>
      <c r="B60" s="177" t="s">
        <v>1198</v>
      </c>
      <c r="C60" s="178" t="s">
        <v>2821</v>
      </c>
      <c r="D60" s="179" t="s">
        <v>2822</v>
      </c>
      <c r="E60" s="177" t="s">
        <v>2707</v>
      </c>
      <c r="F60" s="180" t="e">
        <f>VLOOKUP(B60,#REF!,15,0)</f>
        <v>#REF!</v>
      </c>
      <c r="G60" s="177" t="s">
        <v>2704</v>
      </c>
      <c r="H60" s="179" t="str">
        <f>VLOOKUP(C60,[3]MTC!$A$1:$B$65536,2,0)</f>
        <v>M112.0101</v>
      </c>
      <c r="I60" s="181" t="str">
        <f t="shared" si="3"/>
        <v>M112.0101</v>
      </c>
    </row>
    <row r="61" spans="1:9" hidden="1" x14ac:dyDescent="0.25">
      <c r="A61" s="177">
        <v>59</v>
      </c>
      <c r="B61" s="177" t="s">
        <v>1201</v>
      </c>
      <c r="C61" s="178" t="s">
        <v>2823</v>
      </c>
      <c r="D61" s="179" t="s">
        <v>2824</v>
      </c>
      <c r="E61" s="177" t="s">
        <v>2707</v>
      </c>
      <c r="F61" s="180" t="e">
        <f>VLOOKUP(B61,#REF!,15,0)</f>
        <v>#REF!</v>
      </c>
      <c r="G61" s="177" t="s">
        <v>2704</v>
      </c>
      <c r="H61" s="179" t="str">
        <f>VLOOKUP(C61,[3]MTC!$A$1:$B$65536,2,0)</f>
        <v>M112.0102</v>
      </c>
      <c r="I61" s="181" t="str">
        <f t="shared" si="3"/>
        <v>M112.0102</v>
      </c>
    </row>
    <row r="62" spans="1:9" hidden="1" x14ac:dyDescent="0.25">
      <c r="A62" s="177">
        <v>60</v>
      </c>
      <c r="B62" s="182" t="s">
        <v>1210</v>
      </c>
      <c r="C62" s="178" t="s">
        <v>2825</v>
      </c>
      <c r="D62" s="179" t="s">
        <v>2826</v>
      </c>
      <c r="E62" s="177" t="s">
        <v>2707</v>
      </c>
      <c r="F62" s="180" t="e">
        <f>VLOOKUP(B62,#REF!,15,0)</f>
        <v>#REF!</v>
      </c>
      <c r="G62" s="177" t="s">
        <v>2704</v>
      </c>
      <c r="H62" s="179" t="str">
        <f>VLOOKUP(C62,[3]MTC!$A$1:$B$65536,2,0)</f>
        <v>M112.0103</v>
      </c>
      <c r="I62" s="184" t="e">
        <f>#REF!</f>
        <v>#REF!</v>
      </c>
    </row>
    <row r="63" spans="1:9" hidden="1" x14ac:dyDescent="0.25">
      <c r="A63" s="177">
        <v>61</v>
      </c>
      <c r="B63" s="182" t="s">
        <v>1213</v>
      </c>
      <c r="C63" s="178" t="s">
        <v>2827</v>
      </c>
      <c r="D63" s="179" t="s">
        <v>2828</v>
      </c>
      <c r="E63" s="177" t="s">
        <v>2707</v>
      </c>
      <c r="F63" s="180" t="e">
        <f>VLOOKUP(B63,#REF!,15,0)</f>
        <v>#REF!</v>
      </c>
      <c r="G63" s="177" t="s">
        <v>2704</v>
      </c>
      <c r="H63" s="179" t="str">
        <f>VLOOKUP(C63,[3]MTC!$A$1:$B$65536,2,0)</f>
        <v>M112.0104</v>
      </c>
      <c r="I63" s="184" t="e">
        <f>#REF!</f>
        <v>#REF!</v>
      </c>
    </row>
    <row r="64" spans="1:9" hidden="1" x14ac:dyDescent="0.25">
      <c r="A64" s="177">
        <v>62</v>
      </c>
      <c r="B64" s="177" t="s">
        <v>1217</v>
      </c>
      <c r="C64" s="178" t="s">
        <v>2829</v>
      </c>
      <c r="D64" s="179" t="s">
        <v>2830</v>
      </c>
      <c r="E64" s="177" t="s">
        <v>2707</v>
      </c>
      <c r="F64" s="180" t="e">
        <f>VLOOKUP(B64,#REF!,15,0)</f>
        <v>#REF!</v>
      </c>
      <c r="G64" s="177" t="s">
        <v>2704</v>
      </c>
      <c r="H64" s="179" t="str">
        <f>VLOOKUP(C64,[3]MTC!$A$1:$B$65536,2,0)</f>
        <v>M112.0201</v>
      </c>
      <c r="I64" s="181" t="str">
        <f t="shared" ref="I64:I86" si="4">H64</f>
        <v>M112.0201</v>
      </c>
    </row>
    <row r="65" spans="1:9" hidden="1" x14ac:dyDescent="0.25">
      <c r="A65" s="177">
        <v>63</v>
      </c>
      <c r="B65" s="177" t="s">
        <v>1220</v>
      </c>
      <c r="C65" s="178" t="s">
        <v>2831</v>
      </c>
      <c r="D65" s="179" t="s">
        <v>2832</v>
      </c>
      <c r="E65" s="177" t="s">
        <v>2707</v>
      </c>
      <c r="F65" s="180" t="e">
        <f>VLOOKUP(B65,#REF!,15,0)</f>
        <v>#REF!</v>
      </c>
      <c r="G65" s="177" t="s">
        <v>2704</v>
      </c>
      <c r="H65" s="179" t="str">
        <f>VLOOKUP(C65,[3]MTC!$A$1:$B$65536,2,0)</f>
        <v>M112.0202</v>
      </c>
      <c r="I65" s="181" t="str">
        <f t="shared" si="4"/>
        <v>M112.0202</v>
      </c>
    </row>
    <row r="66" spans="1:9" hidden="1" x14ac:dyDescent="0.25">
      <c r="A66" s="177">
        <v>64</v>
      </c>
      <c r="B66" s="177" t="s">
        <v>1226</v>
      </c>
      <c r="C66" s="178" t="s">
        <v>2833</v>
      </c>
      <c r="D66" s="179" t="s">
        <v>2834</v>
      </c>
      <c r="E66" s="177" t="s">
        <v>2707</v>
      </c>
      <c r="F66" s="180" t="e">
        <f>VLOOKUP(B66,#REF!,15,0)</f>
        <v>#REF!</v>
      </c>
      <c r="G66" s="177" t="s">
        <v>2704</v>
      </c>
      <c r="H66" s="179" t="str">
        <f>VLOOKUP(C66,[3]MTC!$A$1:$B$65536,2,0)</f>
        <v>M112.0204</v>
      </c>
      <c r="I66" s="181" t="str">
        <f t="shared" si="4"/>
        <v>M112.0204</v>
      </c>
    </row>
    <row r="67" spans="1:9" hidden="1" x14ac:dyDescent="0.25">
      <c r="A67" s="177">
        <v>65</v>
      </c>
      <c r="B67" s="177" t="s">
        <v>1232</v>
      </c>
      <c r="C67" s="178" t="s">
        <v>2835</v>
      </c>
      <c r="D67" s="179" t="s">
        <v>2836</v>
      </c>
      <c r="E67" s="177" t="s">
        <v>2707</v>
      </c>
      <c r="F67" s="180" t="e">
        <f>VLOOKUP(B67,#REF!,15,0)</f>
        <v>#REF!</v>
      </c>
      <c r="G67" s="177" t="s">
        <v>2704</v>
      </c>
      <c r="H67" s="179" t="str">
        <f>VLOOKUP(C67,[3]MTC!$A$1:$B$65536,2,0)</f>
        <v>M112.0206</v>
      </c>
      <c r="I67" s="181" t="str">
        <f t="shared" si="4"/>
        <v>M112.0206</v>
      </c>
    </row>
    <row r="68" spans="1:9" hidden="1" x14ac:dyDescent="0.25">
      <c r="A68" s="177">
        <v>66</v>
      </c>
      <c r="B68" s="177" t="s">
        <v>1234</v>
      </c>
      <c r="C68" s="178" t="s">
        <v>2837</v>
      </c>
      <c r="D68" s="179" t="s">
        <v>2838</v>
      </c>
      <c r="E68" s="177" t="s">
        <v>2707</v>
      </c>
      <c r="F68" s="180" t="e">
        <f>VLOOKUP(B68,#REF!,15,0)</f>
        <v>#REF!</v>
      </c>
      <c r="G68" s="177" t="s">
        <v>2704</v>
      </c>
      <c r="H68" s="179" t="str">
        <f>VLOOKUP(C68,[3]MTC!$A$1:$B$65536,2,0)</f>
        <v>M112.0207</v>
      </c>
      <c r="I68" s="181" t="str">
        <f t="shared" si="4"/>
        <v>M112.0207</v>
      </c>
    </row>
    <row r="69" spans="1:9" hidden="1" x14ac:dyDescent="0.25">
      <c r="A69" s="177">
        <v>67</v>
      </c>
      <c r="B69" s="177" t="s">
        <v>1237</v>
      </c>
      <c r="C69" s="178" t="s">
        <v>2839</v>
      </c>
      <c r="D69" s="179" t="s">
        <v>2840</v>
      </c>
      <c r="E69" s="177" t="s">
        <v>2707</v>
      </c>
      <c r="F69" s="180" t="e">
        <f>VLOOKUP(B69,#REF!,15,0)</f>
        <v>#REF!</v>
      </c>
      <c r="G69" s="177" t="s">
        <v>2704</v>
      </c>
      <c r="H69" s="179" t="str">
        <f>VLOOKUP(C69,[3]MTC!$A$1:$B$65536,2,0)</f>
        <v>M112.0208</v>
      </c>
      <c r="I69" s="181" t="str">
        <f t="shared" si="4"/>
        <v>M112.0208</v>
      </c>
    </row>
    <row r="70" spans="1:9" hidden="1" x14ac:dyDescent="0.25">
      <c r="A70" s="177">
        <v>68</v>
      </c>
      <c r="B70" s="177" t="s">
        <v>1239</v>
      </c>
      <c r="C70" s="178" t="s">
        <v>2841</v>
      </c>
      <c r="D70" s="179" t="s">
        <v>2842</v>
      </c>
      <c r="E70" s="177" t="s">
        <v>2707</v>
      </c>
      <c r="F70" s="180" t="e">
        <f>VLOOKUP(B70,#REF!,15,0)</f>
        <v>#REF!</v>
      </c>
      <c r="G70" s="177" t="s">
        <v>2704</v>
      </c>
      <c r="H70" s="179" t="str">
        <f>VLOOKUP(C70,[3]MTC!$A$1:$B$65536,2,0)</f>
        <v>M112.0209</v>
      </c>
      <c r="I70" s="181" t="str">
        <f t="shared" si="4"/>
        <v>M112.0209</v>
      </c>
    </row>
    <row r="71" spans="1:9" hidden="1" x14ac:dyDescent="0.25">
      <c r="A71" s="177">
        <v>69</v>
      </c>
      <c r="B71" s="177" t="s">
        <v>1267</v>
      </c>
      <c r="C71" s="178" t="s">
        <v>2843</v>
      </c>
      <c r="D71" s="179" t="s">
        <v>2844</v>
      </c>
      <c r="E71" s="177" t="s">
        <v>2707</v>
      </c>
      <c r="F71" s="180" t="e">
        <f>VLOOKUP(B71,#REF!,15,0)</f>
        <v>#REF!</v>
      </c>
      <c r="G71" s="177" t="s">
        <v>2704</v>
      </c>
      <c r="H71" s="179" t="str">
        <f>VLOOKUP(C71,[3]MTC!$A$1:$B$65536,2,0)</f>
        <v>M112.0603</v>
      </c>
      <c r="I71" s="181" t="str">
        <f t="shared" si="4"/>
        <v>M112.0603</v>
      </c>
    </row>
    <row r="72" spans="1:9" hidden="1" x14ac:dyDescent="0.25">
      <c r="A72" s="177">
        <v>70</v>
      </c>
      <c r="B72" s="177" t="s">
        <v>1263</v>
      </c>
      <c r="C72" s="178" t="s">
        <v>2845</v>
      </c>
      <c r="D72" s="179" t="s">
        <v>2846</v>
      </c>
      <c r="E72" s="177" t="s">
        <v>2707</v>
      </c>
      <c r="F72" s="180" t="e">
        <f>VLOOKUP(B72,#REF!,15,0)</f>
        <v>#REF!</v>
      </c>
      <c r="G72" s="177" t="s">
        <v>2704</v>
      </c>
      <c r="H72" s="179" t="str">
        <f>VLOOKUP(C72,[3]MTC!$A$1:$B$65536,2,0)</f>
        <v>M112.0601</v>
      </c>
      <c r="I72" s="181" t="str">
        <f t="shared" si="4"/>
        <v>M112.0601</v>
      </c>
    </row>
    <row r="73" spans="1:9" hidden="1" x14ac:dyDescent="0.25">
      <c r="A73" s="177">
        <v>71</v>
      </c>
      <c r="B73" s="177" t="s">
        <v>1265</v>
      </c>
      <c r="C73" s="178" t="s">
        <v>2847</v>
      </c>
      <c r="D73" s="179" t="s">
        <v>2848</v>
      </c>
      <c r="E73" s="177" t="s">
        <v>2707</v>
      </c>
      <c r="F73" s="180" t="e">
        <f>VLOOKUP(B73,#REF!,15,0)</f>
        <v>#REF!</v>
      </c>
      <c r="G73" s="177" t="s">
        <v>2704</v>
      </c>
      <c r="H73" s="179" t="str">
        <f>VLOOKUP(C73,[3]MTC!$A$1:$B$65536,2,0)</f>
        <v>M112.0602</v>
      </c>
      <c r="I73" s="181" t="str">
        <f t="shared" si="4"/>
        <v>M112.0602</v>
      </c>
    </row>
    <row r="74" spans="1:9" hidden="1" x14ac:dyDescent="0.25">
      <c r="A74" s="177">
        <v>72</v>
      </c>
      <c r="B74" s="177" t="s">
        <v>1255</v>
      </c>
      <c r="C74" s="178" t="s">
        <v>2849</v>
      </c>
      <c r="D74" s="179" t="s">
        <v>2850</v>
      </c>
      <c r="E74" s="177" t="s">
        <v>2707</v>
      </c>
      <c r="F74" s="180" t="e">
        <f>VLOOKUP(B74,#REF!,15,0)</f>
        <v>#REF!</v>
      </c>
      <c r="G74" s="177" t="s">
        <v>2704</v>
      </c>
      <c r="H74" s="179" t="str">
        <f>VLOOKUP(C74,[3]MTC!$A$1:$B$65536,2,0)</f>
        <v>M112.0402</v>
      </c>
      <c r="I74" s="181" t="str">
        <f t="shared" si="4"/>
        <v>M112.0402</v>
      </c>
    </row>
    <row r="75" spans="1:9" hidden="1" x14ac:dyDescent="0.25">
      <c r="A75" s="177">
        <v>74</v>
      </c>
      <c r="B75" s="177" t="s">
        <v>529</v>
      </c>
      <c r="C75" s="178" t="s">
        <v>2851</v>
      </c>
      <c r="D75" s="179" t="s">
        <v>2852</v>
      </c>
      <c r="E75" s="189" t="s">
        <v>2707</v>
      </c>
      <c r="F75" s="180" t="e">
        <f>VLOOKUP(B75,#REF!,15,0)</f>
        <v>#REF!</v>
      </c>
      <c r="G75" s="189" t="s">
        <v>2704</v>
      </c>
      <c r="H75" s="179" t="str">
        <f>VLOOKUP(C75,[3]MTC!$A$1:$B$65536,2,0)</f>
        <v>M103.0302</v>
      </c>
      <c r="I75" s="181" t="str">
        <f t="shared" si="4"/>
        <v>M103.0302</v>
      </c>
    </row>
    <row r="76" spans="1:9" hidden="1" x14ac:dyDescent="0.25">
      <c r="A76" s="177">
        <v>75</v>
      </c>
      <c r="B76" s="177" t="s">
        <v>757</v>
      </c>
      <c r="C76" s="178" t="s">
        <v>2853</v>
      </c>
      <c r="D76" s="179" t="s">
        <v>2854</v>
      </c>
      <c r="E76" s="177" t="s">
        <v>2707</v>
      </c>
      <c r="F76" s="180" t="e">
        <f>VLOOKUP(B76,#REF!,15,0)</f>
        <v>#REF!</v>
      </c>
      <c r="G76" s="177" t="s">
        <v>2704</v>
      </c>
      <c r="H76" s="179" t="str">
        <f>VLOOKUP(C76,[3]MTC!$A$1:$B$65536,2,0)</f>
        <v>M105.0503</v>
      </c>
      <c r="I76" s="181" t="str">
        <f t="shared" si="4"/>
        <v>M105.0503</v>
      </c>
    </row>
    <row r="77" spans="1:9" hidden="1" x14ac:dyDescent="0.25">
      <c r="A77" s="177">
        <v>76</v>
      </c>
      <c r="B77" s="177" t="s">
        <v>754</v>
      </c>
      <c r="C77" s="178" t="s">
        <v>2855</v>
      </c>
      <c r="D77" s="179" t="s">
        <v>2856</v>
      </c>
      <c r="E77" s="177" t="s">
        <v>2707</v>
      </c>
      <c r="F77" s="180" t="e">
        <f>VLOOKUP(B77,#REF!,15,0)</f>
        <v>#REF!</v>
      </c>
      <c r="G77" s="177" t="s">
        <v>2704</v>
      </c>
      <c r="H77" s="179" t="str">
        <f>VLOOKUP(C77,[3]MTC!$A$1:$B$65536,2,0)</f>
        <v>M105.0502</v>
      </c>
      <c r="I77" s="181" t="str">
        <f t="shared" si="4"/>
        <v>M105.0502</v>
      </c>
    </row>
    <row r="78" spans="1:9" hidden="1" x14ac:dyDescent="0.25">
      <c r="A78" s="177">
        <v>77</v>
      </c>
      <c r="B78" s="177" t="s">
        <v>751</v>
      </c>
      <c r="C78" s="178" t="s">
        <v>2857</v>
      </c>
      <c r="D78" s="179" t="s">
        <v>2858</v>
      </c>
      <c r="E78" s="177" t="s">
        <v>2707</v>
      </c>
      <c r="F78" s="180" t="e">
        <f>VLOOKUP(B78,#REF!,15,0)</f>
        <v>#REF!</v>
      </c>
      <c r="G78" s="177" t="s">
        <v>2704</v>
      </c>
      <c r="H78" s="179" t="str">
        <f>VLOOKUP(C78,[3]MTC!$A$1:$B$65536,2,0)</f>
        <v>M105.0501</v>
      </c>
      <c r="I78" s="181" t="str">
        <f t="shared" si="4"/>
        <v>M105.0501</v>
      </c>
    </row>
    <row r="79" spans="1:9" hidden="1" x14ac:dyDescent="0.25">
      <c r="A79" s="177">
        <v>78</v>
      </c>
      <c r="B79" s="177" t="s">
        <v>1154</v>
      </c>
      <c r="C79" s="178" t="s">
        <v>2859</v>
      </c>
      <c r="D79" s="179" t="s">
        <v>2860</v>
      </c>
      <c r="E79" s="177" t="s">
        <v>2707</v>
      </c>
      <c r="F79" s="180" t="e">
        <f>VLOOKUP(B79,#REF!,15,0)</f>
        <v>#REF!</v>
      </c>
      <c r="G79" s="177" t="s">
        <v>2704</v>
      </c>
      <c r="H79" s="179" t="str">
        <f>VLOOKUP(C79,[3]MTC!$A$1:$B$65536,2,0)</f>
        <v>M110.0201</v>
      </c>
      <c r="I79" s="181" t="str">
        <f t="shared" si="4"/>
        <v>M110.0201</v>
      </c>
    </row>
    <row r="80" spans="1:9" hidden="1" x14ac:dyDescent="0.25">
      <c r="A80" s="177">
        <v>79</v>
      </c>
      <c r="B80" s="177" t="s">
        <v>95</v>
      </c>
      <c r="C80" s="178" t="s">
        <v>2861</v>
      </c>
      <c r="D80" s="179" t="s">
        <v>2862</v>
      </c>
      <c r="E80" s="177" t="s">
        <v>2707</v>
      </c>
      <c r="F80" s="180" t="e">
        <f>VLOOKUP(B80,#REF!,15,0)</f>
        <v>#REF!</v>
      </c>
      <c r="G80" s="177" t="s">
        <v>2704</v>
      </c>
      <c r="H80" s="179" t="str">
        <f>VLOOKUP(C80,[3]MTC!$A$1:$B$65536,2,0)</f>
        <v>M101.0601</v>
      </c>
      <c r="I80" s="181" t="str">
        <f t="shared" si="4"/>
        <v>M101.0601</v>
      </c>
    </row>
    <row r="81" spans="1:9" hidden="1" x14ac:dyDescent="0.25">
      <c r="A81" s="177">
        <v>80</v>
      </c>
      <c r="B81" s="177" t="s">
        <v>98</v>
      </c>
      <c r="C81" s="178" t="s">
        <v>2863</v>
      </c>
      <c r="D81" s="179" t="s">
        <v>2864</v>
      </c>
      <c r="E81" s="177" t="s">
        <v>2707</v>
      </c>
      <c r="F81" s="180" t="e">
        <f>VLOOKUP(B81,#REF!,15,0)</f>
        <v>#REF!</v>
      </c>
      <c r="G81" s="177" t="s">
        <v>2704</v>
      </c>
      <c r="H81" s="179" t="str">
        <f>VLOOKUP(C81,[3]MTC!$A$1:$B$65536,2,0)</f>
        <v>M101.0602</v>
      </c>
      <c r="I81" s="181" t="str">
        <f t="shared" si="4"/>
        <v>M101.0602</v>
      </c>
    </row>
    <row r="82" spans="1:9" hidden="1" x14ac:dyDescent="0.25">
      <c r="A82" s="177">
        <v>81</v>
      </c>
      <c r="B82" s="177" t="s">
        <v>614</v>
      </c>
      <c r="C82" s="178" t="s">
        <v>2865</v>
      </c>
      <c r="D82" s="179" t="s">
        <v>615</v>
      </c>
      <c r="E82" s="177" t="s">
        <v>2707</v>
      </c>
      <c r="F82" s="180" t="e">
        <f>VLOOKUP(B82,#REF!,15,0)</f>
        <v>#REF!</v>
      </c>
      <c r="G82" s="177" t="s">
        <v>2704</v>
      </c>
      <c r="H82" s="179" t="str">
        <f>VLOOKUP(C82,[3]MTC!$A$1:$B$65536,2,0)</f>
        <v>M103.1401</v>
      </c>
      <c r="I82" s="181" t="str">
        <f t="shared" si="4"/>
        <v>M103.1401</v>
      </c>
    </row>
    <row r="83" spans="1:9" hidden="1" x14ac:dyDescent="0.25">
      <c r="A83" s="177">
        <v>82</v>
      </c>
      <c r="B83" s="177" t="s">
        <v>1383</v>
      </c>
      <c r="C83" s="178" t="s">
        <v>2866</v>
      </c>
      <c r="D83" s="179" t="s">
        <v>2867</v>
      </c>
      <c r="E83" s="177" t="s">
        <v>2707</v>
      </c>
      <c r="F83" s="180" t="e">
        <f>VLOOKUP(B83,#REF!,15,0)</f>
        <v>#REF!</v>
      </c>
      <c r="G83" s="177" t="s">
        <v>2704</v>
      </c>
      <c r="H83" s="179" t="str">
        <f>VLOOKUP(C83,[3]MTC!$A$1:$B$65536,2,0)</f>
        <v>M112.2201</v>
      </c>
      <c r="I83" s="181" t="str">
        <f t="shared" si="4"/>
        <v>M112.2201</v>
      </c>
    </row>
    <row r="84" spans="1:9" hidden="1" x14ac:dyDescent="0.25">
      <c r="A84" s="177">
        <v>83</v>
      </c>
      <c r="B84" s="177" t="s">
        <v>1386</v>
      </c>
      <c r="C84" s="178" t="s">
        <v>2868</v>
      </c>
      <c r="D84" s="179" t="s">
        <v>2869</v>
      </c>
      <c r="E84" s="177" t="s">
        <v>2707</v>
      </c>
      <c r="F84" s="180" t="e">
        <f>VLOOKUP(B84,#REF!,15,0)</f>
        <v>#REF!</v>
      </c>
      <c r="G84" s="177" t="s">
        <v>2704</v>
      </c>
      <c r="H84" s="179" t="str">
        <f>VLOOKUP(C84,[3]MTC!$A$1:$B$65536,2,0)</f>
        <v>M112.2202</v>
      </c>
      <c r="I84" s="181" t="str">
        <f t="shared" si="4"/>
        <v>M112.2202</v>
      </c>
    </row>
    <row r="85" spans="1:9" hidden="1" x14ac:dyDescent="0.25">
      <c r="A85" s="177">
        <v>84</v>
      </c>
      <c r="B85" s="177" t="s">
        <v>1368</v>
      </c>
      <c r="C85" s="178" t="s">
        <v>2870</v>
      </c>
      <c r="D85" s="179" t="s">
        <v>2871</v>
      </c>
      <c r="E85" s="177" t="s">
        <v>2707</v>
      </c>
      <c r="F85" s="180" t="e">
        <f>VLOOKUP(B85,#REF!,15,0)</f>
        <v>#REF!</v>
      </c>
      <c r="G85" s="177" t="s">
        <v>2704</v>
      </c>
      <c r="H85" s="179" t="str">
        <f>VLOOKUP(C85,[3]MTC!$A$1:$B$65536,2,0)</f>
        <v>M112.1901</v>
      </c>
      <c r="I85" s="181" t="str">
        <f t="shared" si="4"/>
        <v>M112.1901</v>
      </c>
    </row>
    <row r="86" spans="1:9" hidden="1" x14ac:dyDescent="0.25">
      <c r="A86" s="177">
        <v>85</v>
      </c>
      <c r="B86" s="177" t="s">
        <v>1402</v>
      </c>
      <c r="C86" s="178" t="s">
        <v>2872</v>
      </c>
      <c r="D86" s="179" t="s">
        <v>2873</v>
      </c>
      <c r="E86" s="177" t="s">
        <v>2707</v>
      </c>
      <c r="F86" s="180" t="e">
        <f>VLOOKUP(B86,#REF!,15,0)</f>
        <v>#REF!</v>
      </c>
      <c r="G86" s="177" t="s">
        <v>2704</v>
      </c>
      <c r="H86" s="179" t="str">
        <f>VLOOKUP(C86,[3]MTC!$A$1:$B$65536,2,0)</f>
        <v>M112.2501</v>
      </c>
      <c r="I86" s="181" t="str">
        <f t="shared" si="4"/>
        <v>M112.2501</v>
      </c>
    </row>
    <row r="87" spans="1:9" hidden="1" x14ac:dyDescent="0.25">
      <c r="A87" s="177">
        <v>86</v>
      </c>
      <c r="B87" s="182" t="s">
        <v>1379</v>
      </c>
      <c r="C87" s="178" t="s">
        <v>2874</v>
      </c>
      <c r="D87" s="179" t="s">
        <v>2875</v>
      </c>
      <c r="E87" s="177" t="s">
        <v>2707</v>
      </c>
      <c r="F87" s="180" t="e">
        <f>VLOOKUP(B87,#REF!,15,0)</f>
        <v>#REF!</v>
      </c>
      <c r="G87" s="177" t="s">
        <v>2704</v>
      </c>
      <c r="H87" s="179" t="str">
        <f>VLOOKUP(C87,[3]MTC!$A$1:$B$65536,2,0)</f>
        <v>M112.2101</v>
      </c>
      <c r="I87" s="184" t="e">
        <f>#REF!</f>
        <v>#REF!</v>
      </c>
    </row>
    <row r="88" spans="1:9" hidden="1" x14ac:dyDescent="0.25">
      <c r="A88" s="177">
        <v>87</v>
      </c>
      <c r="B88" s="177" t="s">
        <v>1391</v>
      </c>
      <c r="C88" s="178" t="s">
        <v>2876</v>
      </c>
      <c r="D88" s="179" t="s">
        <v>2877</v>
      </c>
      <c r="E88" s="177" t="s">
        <v>2707</v>
      </c>
      <c r="F88" s="180" t="e">
        <f>VLOOKUP(B88,#REF!,15,0)</f>
        <v>#REF!</v>
      </c>
      <c r="G88" s="177" t="s">
        <v>2704</v>
      </c>
      <c r="H88" s="179" t="str">
        <f>VLOOKUP(C88,[3]MTC!$A$1:$B$65536,2,0)</f>
        <v>M112.2301</v>
      </c>
      <c r="I88" s="181" t="str">
        <f t="shared" ref="I88:I121" si="5">H88</f>
        <v>M112.2301</v>
      </c>
    </row>
    <row r="89" spans="1:9" hidden="1" x14ac:dyDescent="0.25">
      <c r="A89" s="177">
        <v>88</v>
      </c>
      <c r="B89" s="177" t="s">
        <v>1373</v>
      </c>
      <c r="C89" s="178" t="s">
        <v>2878</v>
      </c>
      <c r="D89" s="179" t="s">
        <v>2879</v>
      </c>
      <c r="E89" s="177" t="s">
        <v>2707</v>
      </c>
      <c r="F89" s="180" t="e">
        <f>VLOOKUP(B89,#REF!,15,0)</f>
        <v>#REF!</v>
      </c>
      <c r="G89" s="177" t="s">
        <v>2704</v>
      </c>
      <c r="H89" s="179" t="str">
        <f>VLOOKUP(C89,[3]MTC!$A$1:$B$65536,2,0)</f>
        <v>M112.2001</v>
      </c>
      <c r="I89" s="181" t="str">
        <f t="shared" si="5"/>
        <v>M112.2001</v>
      </c>
    </row>
    <row r="90" spans="1:9" hidden="1" x14ac:dyDescent="0.25">
      <c r="A90" s="177">
        <v>89</v>
      </c>
      <c r="B90" s="177" t="s">
        <v>1398</v>
      </c>
      <c r="C90" s="178" t="s">
        <v>2880</v>
      </c>
      <c r="D90" s="179" t="s">
        <v>2881</v>
      </c>
      <c r="E90" s="177" t="s">
        <v>2707</v>
      </c>
      <c r="F90" s="180" t="e">
        <f>VLOOKUP(B90,#REF!,15,0)</f>
        <v>#REF!</v>
      </c>
      <c r="G90" s="177" t="s">
        <v>2704</v>
      </c>
      <c r="H90" s="179" t="str">
        <f>VLOOKUP(C90,[3]MTC!$A$1:$B$65536,2,0)</f>
        <v>M112.2402</v>
      </c>
      <c r="I90" s="181" t="str">
        <f t="shared" si="5"/>
        <v>M112.2402</v>
      </c>
    </row>
    <row r="91" spans="1:9" hidden="1" x14ac:dyDescent="0.25">
      <c r="A91" s="177">
        <v>90</v>
      </c>
      <c r="B91" s="177" t="s">
        <v>1406</v>
      </c>
      <c r="C91" s="178" t="s">
        <v>2882</v>
      </c>
      <c r="D91" s="179" t="s">
        <v>2883</v>
      </c>
      <c r="E91" s="177" t="s">
        <v>2707</v>
      </c>
      <c r="F91" s="180" t="e">
        <f>VLOOKUP(B91,#REF!,15,0)</f>
        <v>#REF!</v>
      </c>
      <c r="G91" s="177" t="s">
        <v>2704</v>
      </c>
      <c r="H91" s="179" t="str">
        <f>VLOOKUP(C91,[3]MTC!$A$1:$B$65536,2,0)</f>
        <v>M112.2601</v>
      </c>
      <c r="I91" s="181" t="str">
        <f t="shared" si="5"/>
        <v>M112.2601</v>
      </c>
    </row>
    <row r="92" spans="1:9" hidden="1" x14ac:dyDescent="0.25">
      <c r="A92" s="177">
        <v>91</v>
      </c>
      <c r="B92" s="177" t="s">
        <v>580</v>
      </c>
      <c r="C92" s="178" t="s">
        <v>2884</v>
      </c>
      <c r="D92" s="179" t="s">
        <v>581</v>
      </c>
      <c r="E92" s="177" t="s">
        <v>2707</v>
      </c>
      <c r="F92" s="180" t="e">
        <f>VLOOKUP(B92,#REF!,15,0)</f>
        <v>#REF!</v>
      </c>
      <c r="G92" s="177" t="s">
        <v>2704</v>
      </c>
      <c r="H92" s="179" t="str">
        <f>VLOOKUP(C92,[3]MTC!$A$1:$B$65536,2,0)</f>
        <v>M103.1001</v>
      </c>
      <c r="I92" s="181" t="str">
        <f t="shared" si="5"/>
        <v>M103.1001</v>
      </c>
    </row>
    <row r="93" spans="1:9" hidden="1" x14ac:dyDescent="0.25">
      <c r="A93" s="177">
        <v>92</v>
      </c>
      <c r="B93" s="177" t="s">
        <v>1465</v>
      </c>
      <c r="C93" s="178" t="s">
        <v>2885</v>
      </c>
      <c r="D93" s="179" t="s">
        <v>2886</v>
      </c>
      <c r="E93" s="177" t="s">
        <v>2707</v>
      </c>
      <c r="F93" s="180" t="e">
        <f>VLOOKUP(B93,#REF!,15,0)</f>
        <v>#REF!</v>
      </c>
      <c r="G93" s="177" t="s">
        <v>2704</v>
      </c>
      <c r="H93" s="179" t="str">
        <f>VLOOKUP(C93,[3]MTC!$A$1:$B$65536,2,0)</f>
        <v>M112.3801</v>
      </c>
      <c r="I93" s="181" t="str">
        <f t="shared" si="5"/>
        <v>M112.3801</v>
      </c>
    </row>
    <row r="94" spans="1:9" hidden="1" x14ac:dyDescent="0.25">
      <c r="A94" s="177">
        <v>93</v>
      </c>
      <c r="B94" s="177" t="s">
        <v>1435</v>
      </c>
      <c r="C94" s="178" t="s">
        <v>2887</v>
      </c>
      <c r="D94" s="179" t="s">
        <v>2888</v>
      </c>
      <c r="E94" s="177" t="s">
        <v>2707</v>
      </c>
      <c r="F94" s="180" t="e">
        <f>VLOOKUP(B94,#REF!,15,0)</f>
        <v>#REF!</v>
      </c>
      <c r="G94" s="177" t="s">
        <v>2704</v>
      </c>
      <c r="H94" s="179" t="str">
        <f>VLOOKUP(C94,[3]MTC!$A$1:$B$65536,2,0)</f>
        <v>M112.3202</v>
      </c>
      <c r="I94" s="181" t="str">
        <f t="shared" si="5"/>
        <v>M112.3202</v>
      </c>
    </row>
    <row r="95" spans="1:9" hidden="1" x14ac:dyDescent="0.25">
      <c r="A95" s="177">
        <v>94</v>
      </c>
      <c r="B95" s="177" t="s">
        <v>1303</v>
      </c>
      <c r="C95" s="178" t="s">
        <v>2889</v>
      </c>
      <c r="D95" s="179" t="s">
        <v>2890</v>
      </c>
      <c r="E95" s="177" t="s">
        <v>2707</v>
      </c>
      <c r="F95" s="180" t="e">
        <f>VLOOKUP(B95,#REF!,15,0)</f>
        <v>#REF!</v>
      </c>
      <c r="G95" s="177" t="s">
        <v>2704</v>
      </c>
      <c r="H95" s="179" t="str">
        <f>VLOOKUP(C95,[3]MTC!$A$1:$B$65536,2,0)</f>
        <v>M112.1101</v>
      </c>
      <c r="I95" s="181" t="str">
        <f t="shared" si="5"/>
        <v>M112.1101</v>
      </c>
    </row>
    <row r="96" spans="1:9" hidden="1" x14ac:dyDescent="0.25">
      <c r="A96" s="177">
        <v>95</v>
      </c>
      <c r="B96" s="177" t="s">
        <v>1308</v>
      </c>
      <c r="C96" s="178" t="s">
        <v>2891</v>
      </c>
      <c r="D96" s="179" t="s">
        <v>2892</v>
      </c>
      <c r="E96" s="177" t="s">
        <v>2707</v>
      </c>
      <c r="F96" s="180" t="e">
        <f>VLOOKUP(B96,#REF!,15,0)</f>
        <v>#REF!</v>
      </c>
      <c r="G96" s="177" t="s">
        <v>2704</v>
      </c>
      <c r="H96" s="179" t="str">
        <f>VLOOKUP(C96,[3]MTC!$A$1:$B$65536,2,0)</f>
        <v>M112.1201</v>
      </c>
      <c r="I96" s="181" t="str">
        <f t="shared" si="5"/>
        <v>M112.1201</v>
      </c>
    </row>
    <row r="97" spans="1:9" hidden="1" x14ac:dyDescent="0.25">
      <c r="A97" s="177">
        <v>96</v>
      </c>
      <c r="B97" s="177" t="s">
        <v>120</v>
      </c>
      <c r="C97" s="178" t="s">
        <v>2893</v>
      </c>
      <c r="D97" s="179" t="s">
        <v>2894</v>
      </c>
      <c r="E97" s="177" t="s">
        <v>2707</v>
      </c>
      <c r="F97" s="180" t="e">
        <f>VLOOKUP(B97,#REF!,15,0)</f>
        <v>#REF!</v>
      </c>
      <c r="G97" s="177" t="s">
        <v>2704</v>
      </c>
      <c r="H97" s="179" t="str">
        <f>VLOOKUP(C97,[3]MTC!$A$1:$B$65536,2,0)</f>
        <v>M101.0803</v>
      </c>
      <c r="I97" s="181" t="str">
        <f t="shared" si="5"/>
        <v>M101.0803</v>
      </c>
    </row>
    <row r="98" spans="1:9" hidden="1" x14ac:dyDescent="0.25">
      <c r="A98" s="177">
        <v>97</v>
      </c>
      <c r="B98" s="177" t="s">
        <v>1312</v>
      </c>
      <c r="C98" s="178" t="s">
        <v>2895</v>
      </c>
      <c r="D98" s="179" t="s">
        <v>2896</v>
      </c>
      <c r="E98" s="177" t="s">
        <v>2707</v>
      </c>
      <c r="F98" s="180" t="e">
        <f>VLOOKUP(B98,#REF!,15,0)</f>
        <v>#REF!</v>
      </c>
      <c r="G98" s="177" t="s">
        <v>2704</v>
      </c>
      <c r="H98" s="179" t="str">
        <f>VLOOKUP(C98,[3]MTC!$A$1:$B$65536,2,0)</f>
        <v>M112.1301</v>
      </c>
      <c r="I98" s="181" t="str">
        <f t="shared" si="5"/>
        <v>M112.1301</v>
      </c>
    </row>
    <row r="99" spans="1:9" hidden="1" x14ac:dyDescent="0.25">
      <c r="A99" s="177">
        <v>98</v>
      </c>
      <c r="B99" s="177" t="s">
        <v>1315</v>
      </c>
      <c r="C99" s="178" t="s">
        <v>2897</v>
      </c>
      <c r="D99" s="179" t="s">
        <v>2898</v>
      </c>
      <c r="E99" s="177" t="s">
        <v>2707</v>
      </c>
      <c r="F99" s="180" t="e">
        <f>VLOOKUP(B99,#REF!,15,0)</f>
        <v>#REF!</v>
      </c>
      <c r="G99" s="177" t="s">
        <v>2704</v>
      </c>
      <c r="H99" s="179" t="str">
        <f>VLOOKUP(C99,[3]MTC!$A$1:$B$65536,2,0)</f>
        <v>M112.1302</v>
      </c>
      <c r="I99" s="181" t="str">
        <f t="shared" si="5"/>
        <v>M112.1302</v>
      </c>
    </row>
    <row r="100" spans="1:9" hidden="1" x14ac:dyDescent="0.25">
      <c r="A100" s="177">
        <v>99</v>
      </c>
      <c r="B100" s="177" t="s">
        <v>15</v>
      </c>
      <c r="C100" s="178" t="s">
        <v>2899</v>
      </c>
      <c r="D100" s="179" t="s">
        <v>2900</v>
      </c>
      <c r="E100" s="177" t="s">
        <v>2707</v>
      </c>
      <c r="F100" s="180" t="e">
        <f>VLOOKUP(B100,#REF!,15,0)</f>
        <v>#REF!</v>
      </c>
      <c r="G100" s="177" t="s">
        <v>2704</v>
      </c>
      <c r="H100" s="179" t="str">
        <f>VLOOKUP(C100,[3]MTC!$A$1:$B$65536,2,0)</f>
        <v>M101.0101</v>
      </c>
      <c r="I100" s="181" t="str">
        <f t="shared" si="5"/>
        <v>M101.0101</v>
      </c>
    </row>
    <row r="101" spans="1:9" hidden="1" x14ac:dyDescent="0.25">
      <c r="A101" s="177">
        <v>100</v>
      </c>
      <c r="B101" s="177" t="s">
        <v>19</v>
      </c>
      <c r="C101" s="178" t="s">
        <v>2901</v>
      </c>
      <c r="D101" s="179" t="s">
        <v>2902</v>
      </c>
      <c r="E101" s="177" t="s">
        <v>2707</v>
      </c>
      <c r="F101" s="180" t="e">
        <f>VLOOKUP(B101,#REF!,15,0)</f>
        <v>#REF!</v>
      </c>
      <c r="G101" s="177" t="s">
        <v>2704</v>
      </c>
      <c r="H101" s="179" t="str">
        <f>VLOOKUP(C101,[3]MTC!$A$1:$B$65536,2,0)</f>
        <v>M101.0102</v>
      </c>
      <c r="I101" s="181" t="str">
        <f t="shared" si="5"/>
        <v>M101.0102</v>
      </c>
    </row>
    <row r="102" spans="1:9" hidden="1" x14ac:dyDescent="0.25">
      <c r="A102" s="177">
        <v>101</v>
      </c>
      <c r="B102" s="177" t="s">
        <v>21</v>
      </c>
      <c r="C102" s="178" t="s">
        <v>2903</v>
      </c>
      <c r="D102" s="179" t="s">
        <v>2904</v>
      </c>
      <c r="E102" s="177" t="s">
        <v>2707</v>
      </c>
      <c r="F102" s="180" t="e">
        <f>VLOOKUP(B102,#REF!,15,0)</f>
        <v>#REF!</v>
      </c>
      <c r="G102" s="177" t="s">
        <v>2704</v>
      </c>
      <c r="H102" s="179" t="str">
        <f>VLOOKUP(C102,[3]MTC!$A$1:$B$65536,2,0)</f>
        <v>M101.0103</v>
      </c>
      <c r="I102" s="181" t="str">
        <f t="shared" si="5"/>
        <v>M101.0103</v>
      </c>
    </row>
    <row r="103" spans="1:9" hidden="1" x14ac:dyDescent="0.25">
      <c r="A103" s="177">
        <v>102</v>
      </c>
      <c r="B103" s="177" t="s">
        <v>23</v>
      </c>
      <c r="C103" s="178" t="s">
        <v>2905</v>
      </c>
      <c r="D103" s="179" t="s">
        <v>2906</v>
      </c>
      <c r="E103" s="177" t="s">
        <v>2707</v>
      </c>
      <c r="F103" s="180" t="e">
        <f>VLOOKUP(B103,#REF!,15,0)</f>
        <v>#REF!</v>
      </c>
      <c r="G103" s="177" t="s">
        <v>2704</v>
      </c>
      <c r="H103" s="179" t="str">
        <f>VLOOKUP(C103,[3]MTC!$A$1:$B$65536,2,0)</f>
        <v>M101.0104</v>
      </c>
      <c r="I103" s="181" t="str">
        <f t="shared" si="5"/>
        <v>M101.0104</v>
      </c>
    </row>
    <row r="104" spans="1:9" hidden="1" x14ac:dyDescent="0.25">
      <c r="A104" s="177">
        <v>103</v>
      </c>
      <c r="B104" s="177" t="s">
        <v>33</v>
      </c>
      <c r="C104" s="178" t="s">
        <v>2907</v>
      </c>
      <c r="D104" s="179" t="s">
        <v>2908</v>
      </c>
      <c r="E104" s="177" t="s">
        <v>2707</v>
      </c>
      <c r="F104" s="180" t="e">
        <f>VLOOKUP(B104,#REF!,15,0)</f>
        <v>#REF!</v>
      </c>
      <c r="G104" s="177" t="s">
        <v>2704</v>
      </c>
      <c r="H104" s="179" t="str">
        <f>VLOOKUP(C104,[3]MTC!$A$1:$B$65536,2,0)</f>
        <v>M101.0115</v>
      </c>
      <c r="I104" s="181" t="str">
        <f t="shared" si="5"/>
        <v>M101.0115</v>
      </c>
    </row>
    <row r="105" spans="1:9" hidden="1" x14ac:dyDescent="0.25">
      <c r="A105" s="177">
        <v>104</v>
      </c>
      <c r="B105" s="177" t="s">
        <v>33</v>
      </c>
      <c r="C105" s="178" t="s">
        <v>2909</v>
      </c>
      <c r="D105" s="179" t="s">
        <v>2910</v>
      </c>
      <c r="E105" s="177" t="s">
        <v>2707</v>
      </c>
      <c r="F105" s="180" t="e">
        <f>VLOOKUP(B105,#REF!,15,0)</f>
        <v>#REF!</v>
      </c>
      <c r="G105" s="177" t="s">
        <v>2704</v>
      </c>
      <c r="H105" s="179" t="str">
        <f>VLOOKUP(C105,[3]MTC!$A$1:$B$65536,2,0)</f>
        <v>M101.0115</v>
      </c>
      <c r="I105" s="181" t="str">
        <f t="shared" si="5"/>
        <v>M101.0115</v>
      </c>
    </row>
    <row r="106" spans="1:9" hidden="1" x14ac:dyDescent="0.25">
      <c r="A106" s="177">
        <v>105</v>
      </c>
      <c r="B106" s="177" t="s">
        <v>25</v>
      </c>
      <c r="C106" s="178" t="s">
        <v>2911</v>
      </c>
      <c r="D106" s="179" t="s">
        <v>2912</v>
      </c>
      <c r="E106" s="177" t="s">
        <v>2707</v>
      </c>
      <c r="F106" s="180" t="e">
        <f>VLOOKUP(B106,#REF!,15,0)</f>
        <v>#REF!</v>
      </c>
      <c r="G106" s="177" t="s">
        <v>2704</v>
      </c>
      <c r="H106" s="179" t="str">
        <f>VLOOKUP(C106,[3]MTC!$A$1:$B$65536,2,0)</f>
        <v>M101.0105</v>
      </c>
      <c r="I106" s="181" t="str">
        <f t="shared" si="5"/>
        <v>M101.0105</v>
      </c>
    </row>
    <row r="107" spans="1:9" hidden="1" x14ac:dyDescent="0.25">
      <c r="A107" s="177">
        <v>106</v>
      </c>
      <c r="B107" s="177" t="s">
        <v>35</v>
      </c>
      <c r="C107" s="178" t="s">
        <v>2913</v>
      </c>
      <c r="D107" s="179" t="s">
        <v>2914</v>
      </c>
      <c r="E107" s="177" t="s">
        <v>2707</v>
      </c>
      <c r="F107" s="180" t="e">
        <f>VLOOKUP(B107,#REF!,15,0)</f>
        <v>#REF!</v>
      </c>
      <c r="G107" s="177" t="s">
        <v>2704</v>
      </c>
      <c r="H107" s="179" t="str">
        <f>VLOOKUP(C107,[3]MTC!$A$1:$B$65536,2,0)</f>
        <v>M101.0116</v>
      </c>
      <c r="I107" s="181" t="str">
        <f t="shared" si="5"/>
        <v>M101.0116</v>
      </c>
    </row>
    <row r="108" spans="1:9" hidden="1" x14ac:dyDescent="0.25">
      <c r="A108" s="177">
        <v>107</v>
      </c>
      <c r="B108" s="177" t="s">
        <v>27</v>
      </c>
      <c r="C108" s="178" t="s">
        <v>2915</v>
      </c>
      <c r="D108" s="179" t="s">
        <v>2916</v>
      </c>
      <c r="E108" s="177" t="s">
        <v>2707</v>
      </c>
      <c r="F108" s="180" t="e">
        <f>VLOOKUP(B108,#REF!,15,0)</f>
        <v>#REF!</v>
      </c>
      <c r="G108" s="177" t="s">
        <v>2704</v>
      </c>
      <c r="H108" s="179" t="str">
        <f>VLOOKUP(C108,[3]MTC!$A$1:$B$65536,2,0)</f>
        <v>M101.0106</v>
      </c>
      <c r="I108" s="181" t="str">
        <f t="shared" si="5"/>
        <v>M101.0106</v>
      </c>
    </row>
    <row r="109" spans="1:9" hidden="1" x14ac:dyDescent="0.25">
      <c r="A109" s="177">
        <v>108</v>
      </c>
      <c r="B109" s="177" t="s">
        <v>29</v>
      </c>
      <c r="C109" s="178" t="s">
        <v>2917</v>
      </c>
      <c r="D109" s="179" t="s">
        <v>2918</v>
      </c>
      <c r="E109" s="177" t="s">
        <v>2707</v>
      </c>
      <c r="F109" s="180" t="e">
        <f>VLOOKUP(B109,#REF!,15,0)</f>
        <v>#REF!</v>
      </c>
      <c r="G109" s="177" t="s">
        <v>2704</v>
      </c>
      <c r="H109" s="179" t="str">
        <f>VLOOKUP(C109,[3]MTC!$A$1:$B$65536,2,0)</f>
        <v>M101.0107</v>
      </c>
      <c r="I109" s="181" t="str">
        <f t="shared" si="5"/>
        <v>M101.0107</v>
      </c>
    </row>
    <row r="110" spans="1:9" hidden="1" x14ac:dyDescent="0.25">
      <c r="A110" s="177">
        <v>109</v>
      </c>
      <c r="B110" s="177" t="s">
        <v>31</v>
      </c>
      <c r="C110" s="178" t="s">
        <v>2919</v>
      </c>
      <c r="D110" s="179" t="s">
        <v>2920</v>
      </c>
      <c r="E110" s="177" t="s">
        <v>2707</v>
      </c>
      <c r="F110" s="180" t="e">
        <f>VLOOKUP(B110,#REF!,15,0)</f>
        <v>#REF!</v>
      </c>
      <c r="G110" s="177" t="s">
        <v>2704</v>
      </c>
      <c r="H110" s="179" t="str">
        <f>VLOOKUP(C110,[3]MTC!$A$1:$B$65536,2,0)</f>
        <v>M101.0108</v>
      </c>
      <c r="I110" s="181" t="str">
        <f t="shared" si="5"/>
        <v>M101.0108</v>
      </c>
    </row>
    <row r="111" spans="1:9" hidden="1" x14ac:dyDescent="0.25">
      <c r="A111" s="177">
        <v>110</v>
      </c>
      <c r="B111" s="177" t="s">
        <v>45</v>
      </c>
      <c r="C111" s="178" t="s">
        <v>2921</v>
      </c>
      <c r="D111" s="179" t="s">
        <v>2922</v>
      </c>
      <c r="E111" s="177" t="s">
        <v>2707</v>
      </c>
      <c r="F111" s="180" t="e">
        <f>VLOOKUP(B111,#REF!,15,0)</f>
        <v>#REF!</v>
      </c>
      <c r="G111" s="177" t="s">
        <v>2704</v>
      </c>
      <c r="H111" s="179" t="str">
        <f>VLOOKUP(C111,[3]MTC!$A$1:$B$65536,2,0)</f>
        <v>M101.0301</v>
      </c>
      <c r="I111" s="181" t="str">
        <f t="shared" si="5"/>
        <v>M101.0301</v>
      </c>
    </row>
    <row r="112" spans="1:9" hidden="1" x14ac:dyDescent="0.25">
      <c r="A112" s="177">
        <v>111</v>
      </c>
      <c r="B112" s="177" t="s">
        <v>48</v>
      </c>
      <c r="C112" s="178" t="s">
        <v>2923</v>
      </c>
      <c r="D112" s="179" t="s">
        <v>2924</v>
      </c>
      <c r="E112" s="177" t="s">
        <v>2707</v>
      </c>
      <c r="F112" s="180" t="e">
        <f>VLOOKUP(B112,#REF!,15,0)</f>
        <v>#REF!</v>
      </c>
      <c r="G112" s="177" t="s">
        <v>2704</v>
      </c>
      <c r="H112" s="179" t="str">
        <f>VLOOKUP(C112,[3]MTC!$A$1:$B$65536,2,0)</f>
        <v>M101.0302</v>
      </c>
      <c r="I112" s="181" t="str">
        <f t="shared" si="5"/>
        <v>M101.0302</v>
      </c>
    </row>
    <row r="113" spans="1:10" hidden="1" x14ac:dyDescent="0.25">
      <c r="A113" s="177">
        <v>112</v>
      </c>
      <c r="B113" s="177" t="s">
        <v>50</v>
      </c>
      <c r="C113" s="178" t="s">
        <v>2925</v>
      </c>
      <c r="D113" s="179" t="s">
        <v>2926</v>
      </c>
      <c r="E113" s="177" t="s">
        <v>2707</v>
      </c>
      <c r="F113" s="180" t="e">
        <f>VLOOKUP(B113,#REF!,15,0)</f>
        <v>#REF!</v>
      </c>
      <c r="G113" s="177" t="s">
        <v>2704</v>
      </c>
      <c r="H113" s="179" t="str">
        <f>VLOOKUP(C113,[3]MTC!$A$1:$B$65536,2,0)</f>
        <v>M101.0303</v>
      </c>
      <c r="I113" s="181" t="str">
        <f t="shared" si="5"/>
        <v>M101.0303</v>
      </c>
    </row>
    <row r="114" spans="1:10" hidden="1" x14ac:dyDescent="0.25">
      <c r="A114" s="177">
        <v>113</v>
      </c>
      <c r="B114" s="177" t="s">
        <v>52</v>
      </c>
      <c r="C114" s="178" t="s">
        <v>2927</v>
      </c>
      <c r="D114" s="179" t="s">
        <v>2928</v>
      </c>
      <c r="E114" s="177" t="s">
        <v>2707</v>
      </c>
      <c r="F114" s="180" t="e">
        <f>VLOOKUP(B114,#REF!,15,0)</f>
        <v>#REF!</v>
      </c>
      <c r="G114" s="177" t="s">
        <v>2704</v>
      </c>
      <c r="H114" s="179" t="str">
        <f>VLOOKUP(C114,[3]MTC!$A$1:$B$65536,2,0)</f>
        <v>M101.0304</v>
      </c>
      <c r="I114" s="181" t="str">
        <f t="shared" si="5"/>
        <v>M101.0304</v>
      </c>
    </row>
    <row r="115" spans="1:10" hidden="1" x14ac:dyDescent="0.25">
      <c r="A115" s="177">
        <v>114</v>
      </c>
      <c r="B115" s="177" t="s">
        <v>54</v>
      </c>
      <c r="C115" s="178" t="s">
        <v>2929</v>
      </c>
      <c r="D115" s="179" t="s">
        <v>2930</v>
      </c>
      <c r="E115" s="177" t="s">
        <v>2707</v>
      </c>
      <c r="F115" s="180" t="e">
        <f>VLOOKUP(B115,#REF!,15,0)</f>
        <v>#REF!</v>
      </c>
      <c r="G115" s="177" t="s">
        <v>2704</v>
      </c>
      <c r="H115" s="179" t="str">
        <f>VLOOKUP(C115,[3]MTC!$A$1:$B$65536,2,0)</f>
        <v>M101.0305</v>
      </c>
      <c r="I115" s="181" t="str">
        <f t="shared" si="5"/>
        <v>M101.0305</v>
      </c>
    </row>
    <row r="116" spans="1:10" hidden="1" x14ac:dyDescent="0.25">
      <c r="A116" s="177">
        <v>115</v>
      </c>
      <c r="B116" s="177" t="s">
        <v>505</v>
      </c>
      <c r="C116" s="178" t="s">
        <v>2931</v>
      </c>
      <c r="D116" s="179" t="s">
        <v>2932</v>
      </c>
      <c r="E116" s="177" t="s">
        <v>2707</v>
      </c>
      <c r="F116" s="180" t="e">
        <f>VLOOKUP(B116,#REF!,15,0)</f>
        <v>#REF!</v>
      </c>
      <c r="G116" s="177" t="s">
        <v>2704</v>
      </c>
      <c r="H116" s="179" t="str">
        <f>VLOOKUP(C116,[3]MTC!$A$1:$B$65536,2,0)</f>
        <v>M103.0105</v>
      </c>
      <c r="I116" s="181" t="str">
        <f t="shared" si="5"/>
        <v>M103.0105</v>
      </c>
    </row>
    <row r="117" spans="1:10" hidden="1" x14ac:dyDescent="0.25">
      <c r="A117" s="177">
        <v>116</v>
      </c>
      <c r="B117" s="177" t="s">
        <v>510</v>
      </c>
      <c r="C117" s="178" t="s">
        <v>2933</v>
      </c>
      <c r="D117" s="179" t="s">
        <v>2934</v>
      </c>
      <c r="E117" s="177" t="s">
        <v>2707</v>
      </c>
      <c r="F117" s="180" t="e">
        <f>VLOOKUP(B117,#REF!,15,0)</f>
        <v>#REF!</v>
      </c>
      <c r="G117" s="177" t="s">
        <v>2704</v>
      </c>
      <c r="H117" s="179" t="str">
        <f>VLOOKUP(C117,[3]MTC!$A$1:$B$65536,2,0)</f>
        <v>M103.0201</v>
      </c>
      <c r="I117" s="181" t="str">
        <f t="shared" si="5"/>
        <v>M103.0201</v>
      </c>
    </row>
    <row r="118" spans="1:10" hidden="1" x14ac:dyDescent="0.25">
      <c r="A118" s="177">
        <v>117</v>
      </c>
      <c r="B118" s="177" t="s">
        <v>512</v>
      </c>
      <c r="C118" s="178" t="s">
        <v>2935</v>
      </c>
      <c r="D118" s="179" t="s">
        <v>2936</v>
      </c>
      <c r="E118" s="177" t="s">
        <v>2707</v>
      </c>
      <c r="F118" s="180" t="e">
        <f>VLOOKUP(B118,#REF!,15,0)</f>
        <v>#REF!</v>
      </c>
      <c r="G118" s="177" t="s">
        <v>2704</v>
      </c>
      <c r="H118" s="179" t="str">
        <f>VLOOKUP(C118,[3]MTC!$A$1:$B$65536,2,0)</f>
        <v>M103.0202</v>
      </c>
      <c r="I118" s="181" t="str">
        <f t="shared" si="5"/>
        <v>M103.0202</v>
      </c>
    </row>
    <row r="119" spans="1:10" hidden="1" x14ac:dyDescent="0.25">
      <c r="A119" s="177">
        <v>118</v>
      </c>
      <c r="B119" s="177" t="s">
        <v>514</v>
      </c>
      <c r="C119" s="178" t="s">
        <v>2937</v>
      </c>
      <c r="D119" s="179" t="s">
        <v>2938</v>
      </c>
      <c r="E119" s="177" t="s">
        <v>2707</v>
      </c>
      <c r="F119" s="180" t="e">
        <f>VLOOKUP(B119,#REF!,15,0)</f>
        <v>#REF!</v>
      </c>
      <c r="G119" s="177" t="s">
        <v>2704</v>
      </c>
      <c r="H119" s="179" t="str">
        <f>VLOOKUP(C119,[3]MTC!$A$1:$B$65536,2,0)</f>
        <v>M103.0203</v>
      </c>
      <c r="I119" s="181" t="str">
        <f t="shared" si="5"/>
        <v>M103.0203</v>
      </c>
    </row>
    <row r="120" spans="1:10" hidden="1" x14ac:dyDescent="0.25">
      <c r="A120" s="177">
        <v>119</v>
      </c>
      <c r="B120" s="177" t="s">
        <v>517</v>
      </c>
      <c r="C120" s="178" t="s">
        <v>2939</v>
      </c>
      <c r="D120" s="179" t="s">
        <v>2940</v>
      </c>
      <c r="E120" s="177" t="s">
        <v>2707</v>
      </c>
      <c r="F120" s="180" t="e">
        <f>VLOOKUP(B120,#REF!,15,0)</f>
        <v>#REF!</v>
      </c>
      <c r="G120" s="177" t="s">
        <v>2704</v>
      </c>
      <c r="H120" s="179" t="str">
        <f>VLOOKUP(C120,[3]MTC!$A$1:$B$65536,2,0)</f>
        <v>M103.0204</v>
      </c>
      <c r="I120" s="181" t="str">
        <f t="shared" si="5"/>
        <v>M103.0204</v>
      </c>
    </row>
    <row r="121" spans="1:10" hidden="1" x14ac:dyDescent="0.25">
      <c r="A121" s="177">
        <v>120</v>
      </c>
      <c r="B121" s="177" t="s">
        <v>519</v>
      </c>
      <c r="C121" s="178" t="s">
        <v>2941</v>
      </c>
      <c r="D121" s="179" t="s">
        <v>2942</v>
      </c>
      <c r="E121" s="177" t="s">
        <v>2707</v>
      </c>
      <c r="F121" s="180" t="e">
        <f>VLOOKUP(B121,#REF!,15,0)</f>
        <v>#REF!</v>
      </c>
      <c r="G121" s="177" t="s">
        <v>2704</v>
      </c>
      <c r="H121" s="179" t="str">
        <f>VLOOKUP(C121,[3]MTC!$A$1:$B$65536,2,0)</f>
        <v>M103.0205</v>
      </c>
      <c r="I121" s="181" t="str">
        <f t="shared" si="5"/>
        <v>M103.0205</v>
      </c>
    </row>
    <row r="122" spans="1:10" hidden="1" x14ac:dyDescent="0.25">
      <c r="A122" s="177">
        <v>121</v>
      </c>
      <c r="B122" s="182" t="s">
        <v>568</v>
      </c>
      <c r="C122" s="178" t="s">
        <v>2943</v>
      </c>
      <c r="D122" s="179" t="s">
        <v>2944</v>
      </c>
      <c r="E122" s="177" t="s">
        <v>2707</v>
      </c>
      <c r="F122" s="180" t="e">
        <f>VLOOKUP(B122,#REF!,15,0)</f>
        <v>#REF!</v>
      </c>
      <c r="G122" s="177" t="s">
        <v>2704</v>
      </c>
      <c r="H122" s="179" t="e">
        <f>VLOOKUP(C122,[3]MTC!$A$1:$B$65536,2,0)</f>
        <v>#N/A</v>
      </c>
      <c r="I122" s="184" t="e">
        <f>#REF!</f>
        <v>#REF!</v>
      </c>
    </row>
    <row r="123" spans="1:10" hidden="1" x14ac:dyDescent="0.25">
      <c r="A123" s="177">
        <v>122</v>
      </c>
      <c r="B123" s="177" t="s">
        <v>570</v>
      </c>
      <c r="C123" s="178" t="s">
        <v>2945</v>
      </c>
      <c r="D123" s="179" t="s">
        <v>2946</v>
      </c>
      <c r="E123" s="177" t="s">
        <v>2707</v>
      </c>
      <c r="F123" s="180" t="e">
        <f>VLOOKUP(B123,#REF!,15,0)</f>
        <v>#REF!</v>
      </c>
      <c r="G123" s="177" t="s">
        <v>2704</v>
      </c>
      <c r="H123" s="179" t="str">
        <f>VLOOKUP(C123,[3]MTC!$A$1:$B$65536,2,0)</f>
        <v>M103.0801</v>
      </c>
      <c r="I123" s="181" t="str">
        <f>H123</f>
        <v>M103.0801</v>
      </c>
    </row>
    <row r="124" spans="1:10" hidden="1" x14ac:dyDescent="0.25">
      <c r="A124" s="177">
        <v>123</v>
      </c>
      <c r="B124" s="182" t="s">
        <v>577</v>
      </c>
      <c r="C124" s="178" t="s">
        <v>2947</v>
      </c>
      <c r="D124" s="179" t="s">
        <v>2948</v>
      </c>
      <c r="E124" s="177" t="s">
        <v>2707</v>
      </c>
      <c r="F124" s="180" t="e">
        <f>VLOOKUP(B124,#REF!,15,0)</f>
        <v>#REF!</v>
      </c>
      <c r="G124" s="177" t="s">
        <v>2704</v>
      </c>
      <c r="H124" s="179" t="str">
        <f>VLOOKUP(C124,[3]MTC!$A$1:$B$65536,2,0)</f>
        <v>M103.0901</v>
      </c>
      <c r="I124" s="184" t="e">
        <f>#REF!</f>
        <v>#REF!</v>
      </c>
      <c r="J124" s="176" t="s">
        <v>2949</v>
      </c>
    </row>
    <row r="125" spans="1:10" hidden="1" x14ac:dyDescent="0.25">
      <c r="A125" s="177">
        <v>124</v>
      </c>
      <c r="B125" s="177" t="s">
        <v>566</v>
      </c>
      <c r="C125" s="178" t="s">
        <v>2950</v>
      </c>
      <c r="D125" s="179" t="s">
        <v>2951</v>
      </c>
      <c r="E125" s="177" t="s">
        <v>2707</v>
      </c>
      <c r="F125" s="180" t="e">
        <f>VLOOKUP(B125,#REF!,15,0)</f>
        <v>#REF!</v>
      </c>
      <c r="G125" s="177" t="s">
        <v>2704</v>
      </c>
      <c r="H125" s="179" t="str">
        <f>VLOOKUP(C125,[3]MTC!$A$1:$B$65536,2,0)</f>
        <v>M103.0703</v>
      </c>
      <c r="I125" s="181" t="str">
        <f>H125</f>
        <v>M103.0703</v>
      </c>
    </row>
    <row r="126" spans="1:10" hidden="1" x14ac:dyDescent="0.25">
      <c r="A126" s="177">
        <v>125</v>
      </c>
      <c r="B126" s="177" t="s">
        <v>574</v>
      </c>
      <c r="C126" s="178" t="s">
        <v>2952</v>
      </c>
      <c r="D126" s="179" t="s">
        <v>2953</v>
      </c>
      <c r="E126" s="177" t="s">
        <v>2707</v>
      </c>
      <c r="F126" s="180" t="e">
        <f>VLOOKUP(B126,#REF!,15,0)</f>
        <v>#REF!</v>
      </c>
      <c r="G126" s="177" t="s">
        <v>2704</v>
      </c>
      <c r="H126" s="179" t="str">
        <f>VLOOKUP(C126,[3]MTC!$A$1:$B$65536,2,0)</f>
        <v>M103.0901</v>
      </c>
      <c r="I126" s="181" t="str">
        <f>H126</f>
        <v>M103.0901</v>
      </c>
    </row>
    <row r="127" spans="1:10" hidden="1" x14ac:dyDescent="0.25">
      <c r="A127" s="177">
        <v>126</v>
      </c>
      <c r="B127" s="182" t="s">
        <v>1479</v>
      </c>
      <c r="C127" s="178" t="s">
        <v>2954</v>
      </c>
      <c r="D127" s="179" t="s">
        <v>2955</v>
      </c>
      <c r="E127" s="177" t="s">
        <v>2707</v>
      </c>
      <c r="F127" s="180" t="e">
        <f>VLOOKUP(B127,#REF!,15,0)</f>
        <v>#REF!</v>
      </c>
      <c r="G127" s="177" t="s">
        <v>2704</v>
      </c>
      <c r="H127" s="179" t="str">
        <f>VLOOKUP(C127,[3]MTC!$A$1:$B$65536,2,0)</f>
        <v>M112.4002</v>
      </c>
      <c r="I127" s="184" t="e">
        <f>#REF!</f>
        <v>#REF!</v>
      </c>
    </row>
    <row r="128" spans="1:10" hidden="1" x14ac:dyDescent="0.25">
      <c r="A128" s="177">
        <v>127</v>
      </c>
      <c r="B128" s="177" t="s">
        <v>1341</v>
      </c>
      <c r="C128" s="178" t="s">
        <v>2956</v>
      </c>
      <c r="D128" s="179" t="s">
        <v>2957</v>
      </c>
      <c r="E128" s="177" t="s">
        <v>2707</v>
      </c>
      <c r="F128" s="180" t="e">
        <f>VLOOKUP(B128,#REF!,15,0)</f>
        <v>#REF!</v>
      </c>
      <c r="G128" s="177" t="s">
        <v>2704</v>
      </c>
      <c r="H128" s="179" t="str">
        <f>VLOOKUP(C128,[3]MTC!$A$1:$B$65536,2,0)</f>
        <v>M112.1601</v>
      </c>
      <c r="I128" s="181" t="str">
        <f t="shared" ref="I128:I133" si="6">H128</f>
        <v>M112.1601</v>
      </c>
    </row>
    <row r="129" spans="1:9" hidden="1" x14ac:dyDescent="0.25">
      <c r="A129" s="177">
        <v>128</v>
      </c>
      <c r="B129" s="177" t="s">
        <v>585</v>
      </c>
      <c r="C129" s="178" t="s">
        <v>2958</v>
      </c>
      <c r="D129" s="179" t="s">
        <v>2959</v>
      </c>
      <c r="E129" s="177" t="s">
        <v>2707</v>
      </c>
      <c r="F129" s="180" t="e">
        <f>VLOOKUP(B129,#REF!,15,0)</f>
        <v>#REF!</v>
      </c>
      <c r="G129" s="177" t="s">
        <v>2704</v>
      </c>
      <c r="H129" s="179" t="str">
        <f>VLOOKUP(C129,[3]MTC!$A$1:$B$65536,2,0)</f>
        <v>M103.1101</v>
      </c>
      <c r="I129" s="181" t="str">
        <f t="shared" si="6"/>
        <v>M103.1101</v>
      </c>
    </row>
    <row r="130" spans="1:9" hidden="1" x14ac:dyDescent="0.25">
      <c r="A130" s="177">
        <v>129</v>
      </c>
      <c r="B130" s="177" t="s">
        <v>588</v>
      </c>
      <c r="C130" s="178" t="s">
        <v>2960</v>
      </c>
      <c r="D130" s="179" t="s">
        <v>2961</v>
      </c>
      <c r="E130" s="177" t="s">
        <v>2707</v>
      </c>
      <c r="F130" s="180" t="e">
        <f>VLOOKUP(B130,#REF!,15,0)</f>
        <v>#REF!</v>
      </c>
      <c r="G130" s="177" t="s">
        <v>2704</v>
      </c>
      <c r="H130" s="179" t="str">
        <f>VLOOKUP(C130,[3]MTC!$A$1:$B$65536,2,0)</f>
        <v>M103.1102</v>
      </c>
      <c r="I130" s="181" t="str">
        <f t="shared" si="6"/>
        <v>M103.1102</v>
      </c>
    </row>
    <row r="131" spans="1:9" hidden="1" x14ac:dyDescent="0.25">
      <c r="A131" s="177">
        <v>130</v>
      </c>
      <c r="B131" s="177" t="s">
        <v>591</v>
      </c>
      <c r="C131" s="178" t="s">
        <v>2962</v>
      </c>
      <c r="D131" s="179" t="s">
        <v>2963</v>
      </c>
      <c r="E131" s="177" t="s">
        <v>2707</v>
      </c>
      <c r="F131" s="180" t="e">
        <f>VLOOKUP(B131,#REF!,15,0)</f>
        <v>#REF!</v>
      </c>
      <c r="G131" s="177" t="s">
        <v>2704</v>
      </c>
      <c r="H131" s="179" t="str">
        <f>VLOOKUP(C131,[3]MTC!$A$1:$B$65536,2,0)</f>
        <v>M103.1103</v>
      </c>
      <c r="I131" s="181" t="str">
        <f t="shared" si="6"/>
        <v>M103.1103</v>
      </c>
    </row>
    <row r="132" spans="1:9" hidden="1" x14ac:dyDescent="0.25">
      <c r="A132" s="177">
        <v>131</v>
      </c>
      <c r="B132" s="177" t="s">
        <v>594</v>
      </c>
      <c r="C132" s="178" t="s">
        <v>2964</v>
      </c>
      <c r="D132" s="179" t="s">
        <v>2965</v>
      </c>
      <c r="E132" s="177" t="s">
        <v>2707</v>
      </c>
      <c r="F132" s="180" t="e">
        <f>VLOOKUP(B132,#REF!,15,0)</f>
        <v>#REF!</v>
      </c>
      <c r="G132" s="177" t="s">
        <v>2704</v>
      </c>
      <c r="H132" s="179" t="str">
        <f>VLOOKUP(C132,[3]MTC!$A$1:$B$65536,2,0)</f>
        <v>M103.1104</v>
      </c>
      <c r="I132" s="181" t="str">
        <f t="shared" si="6"/>
        <v>M103.1104</v>
      </c>
    </row>
    <row r="133" spans="1:9" hidden="1" x14ac:dyDescent="0.25">
      <c r="A133" s="177">
        <v>132</v>
      </c>
      <c r="B133" s="177" t="s">
        <v>1349</v>
      </c>
      <c r="C133" s="178" t="s">
        <v>2966</v>
      </c>
      <c r="D133" s="179" t="s">
        <v>2967</v>
      </c>
      <c r="E133" s="177" t="s">
        <v>2707</v>
      </c>
      <c r="F133" s="180" t="e">
        <f>VLOOKUP(B133,#REF!,15,0)</f>
        <v>#REF!</v>
      </c>
      <c r="G133" s="177" t="s">
        <v>2704</v>
      </c>
      <c r="H133" s="179" t="str">
        <f>VLOOKUP(C133,[3]MTC!$A$1:$B$65536,2,0)</f>
        <v>M112.1702</v>
      </c>
      <c r="I133" s="181" t="str">
        <f t="shared" si="6"/>
        <v>M112.1702</v>
      </c>
    </row>
    <row r="134" spans="1:9" hidden="1" x14ac:dyDescent="0.25">
      <c r="A134" s="177">
        <v>133</v>
      </c>
      <c r="B134" s="182" t="s">
        <v>1358</v>
      </c>
      <c r="C134" s="178" t="s">
        <v>2968</v>
      </c>
      <c r="D134" s="179" t="s">
        <v>2969</v>
      </c>
      <c r="E134" s="177" t="s">
        <v>2707</v>
      </c>
      <c r="F134" s="180" t="e">
        <f>VLOOKUP(B134,#REF!,15,0)</f>
        <v>#REF!</v>
      </c>
      <c r="G134" s="177" t="s">
        <v>2704</v>
      </c>
      <c r="H134" s="179" t="str">
        <f>VLOOKUP(C134,[3]MTC!$A$1:$B$65536,2,0)</f>
        <v>M112.1703</v>
      </c>
      <c r="I134" s="184" t="e">
        <f>#REF!</f>
        <v>#REF!</v>
      </c>
    </row>
    <row r="135" spans="1:9" hidden="1" x14ac:dyDescent="0.25">
      <c r="A135" s="177">
        <v>134</v>
      </c>
      <c r="B135" s="177" t="s">
        <v>908</v>
      </c>
      <c r="C135" s="178" t="s">
        <v>2970</v>
      </c>
      <c r="D135" s="179" t="s">
        <v>2971</v>
      </c>
      <c r="E135" s="177" t="s">
        <v>2707</v>
      </c>
      <c r="F135" s="180" t="e">
        <f>VLOOKUP(B135,#REF!,15,0)</f>
        <v>#REF!</v>
      </c>
      <c r="G135" s="177" t="s">
        <v>2704</v>
      </c>
      <c r="H135" s="179" t="str">
        <f>VLOOKUP(C135,[3]MTC!$A$1:$B$65536,2,0)</f>
        <v>M107.0101</v>
      </c>
      <c r="I135" s="181" t="str">
        <f t="shared" ref="I135:I161" si="7">H135</f>
        <v>M107.0101</v>
      </c>
    </row>
    <row r="136" spans="1:9" hidden="1" x14ac:dyDescent="0.25">
      <c r="A136" s="177">
        <v>135</v>
      </c>
      <c r="B136" s="177" t="s">
        <v>610</v>
      </c>
      <c r="C136" s="178" t="s">
        <v>2972</v>
      </c>
      <c r="D136" s="179" t="s">
        <v>2973</v>
      </c>
      <c r="E136" s="177" t="s">
        <v>2707</v>
      </c>
      <c r="F136" s="180" t="e">
        <f>VLOOKUP(B136,#REF!,15,0)</f>
        <v>#REF!</v>
      </c>
      <c r="G136" s="177" t="s">
        <v>2704</v>
      </c>
      <c r="H136" s="179" t="str">
        <f>VLOOKUP(C136,[3]MTC!$A$1:$B$65536,2,0)</f>
        <v>M103.1302</v>
      </c>
      <c r="I136" s="181" t="str">
        <f t="shared" si="7"/>
        <v>M103.1302</v>
      </c>
    </row>
    <row r="137" spans="1:9" hidden="1" x14ac:dyDescent="0.25">
      <c r="A137" s="177">
        <v>136</v>
      </c>
      <c r="B137" s="177" t="s">
        <v>1516</v>
      </c>
      <c r="C137" s="178" t="s">
        <v>2974</v>
      </c>
      <c r="D137" s="179" t="s">
        <v>2975</v>
      </c>
      <c r="E137" s="177" t="s">
        <v>2707</v>
      </c>
      <c r="F137" s="180" t="e">
        <f>VLOOKUP(B137,#REF!,15,0)</f>
        <v>#REF!</v>
      </c>
      <c r="G137" s="177" t="s">
        <v>2704</v>
      </c>
      <c r="H137" s="179" t="str">
        <f>VLOOKUP(C137,[3]MTC!$A$1:$B$65536,2,0)</f>
        <v>M112.4501</v>
      </c>
      <c r="I137" s="181" t="str">
        <f t="shared" si="7"/>
        <v>M112.4501</v>
      </c>
    </row>
    <row r="138" spans="1:9" hidden="1" x14ac:dyDescent="0.25">
      <c r="A138" s="177">
        <v>137</v>
      </c>
      <c r="B138" s="177" t="s">
        <v>1333</v>
      </c>
      <c r="C138" s="178" t="s">
        <v>2976</v>
      </c>
      <c r="D138" s="179" t="s">
        <v>2977</v>
      </c>
      <c r="E138" s="177" t="s">
        <v>2707</v>
      </c>
      <c r="F138" s="180" t="e">
        <f>VLOOKUP(B138,#REF!,15,0)</f>
        <v>#REF!</v>
      </c>
      <c r="G138" s="177" t="s">
        <v>2704</v>
      </c>
      <c r="H138" s="179" t="str">
        <f>VLOOKUP(C138,[3]MTC!$A$1:$B$65536,2,0)</f>
        <v>M112.1501</v>
      </c>
      <c r="I138" s="181" t="str">
        <f t="shared" si="7"/>
        <v>M112.1501</v>
      </c>
    </row>
    <row r="139" spans="1:9" hidden="1" x14ac:dyDescent="0.25">
      <c r="A139" s="177">
        <v>138</v>
      </c>
      <c r="B139" s="177" t="s">
        <v>1336</v>
      </c>
      <c r="C139" s="178" t="s">
        <v>2978</v>
      </c>
      <c r="D139" s="179" t="s">
        <v>2979</v>
      </c>
      <c r="E139" s="177" t="s">
        <v>2707</v>
      </c>
      <c r="F139" s="180" t="e">
        <f>VLOOKUP(B139,#REF!,15,0)</f>
        <v>#REF!</v>
      </c>
      <c r="G139" s="177" t="s">
        <v>2704</v>
      </c>
      <c r="H139" s="179" t="str">
        <f>VLOOKUP(C139,[3]MTC!$A$1:$B$65536,2,0)</f>
        <v>M112.1502</v>
      </c>
      <c r="I139" s="181" t="str">
        <f t="shared" si="7"/>
        <v>M112.1502</v>
      </c>
    </row>
    <row r="140" spans="1:9" hidden="1" x14ac:dyDescent="0.25">
      <c r="A140" s="177">
        <v>139</v>
      </c>
      <c r="B140" s="177" t="s">
        <v>942</v>
      </c>
      <c r="C140" s="178" t="s">
        <v>2980</v>
      </c>
      <c r="D140" s="179" t="s">
        <v>2981</v>
      </c>
      <c r="E140" s="177" t="s">
        <v>2707</v>
      </c>
      <c r="F140" s="180" t="e">
        <f>VLOOKUP(B140,#REF!,15,0)</f>
        <v>#REF!</v>
      </c>
      <c r="G140" s="177" t="s">
        <v>2704</v>
      </c>
      <c r="H140" s="179" t="str">
        <f>VLOOKUP(C140,[3]MTC!$A$1:$B$65536,2,0)</f>
        <v>M107.0501</v>
      </c>
      <c r="I140" s="181" t="str">
        <f t="shared" si="7"/>
        <v>M107.0501</v>
      </c>
    </row>
    <row r="141" spans="1:9" hidden="1" x14ac:dyDescent="0.25">
      <c r="A141" s="177">
        <v>140</v>
      </c>
      <c r="B141" s="177" t="s">
        <v>952</v>
      </c>
      <c r="C141" s="178" t="s">
        <v>2982</v>
      </c>
      <c r="D141" s="179" t="s">
        <v>2983</v>
      </c>
      <c r="E141" s="177" t="s">
        <v>2707</v>
      </c>
      <c r="F141" s="180" t="e">
        <f>VLOOKUP(B141,#REF!,15,0)</f>
        <v>#REF!</v>
      </c>
      <c r="G141" s="177" t="s">
        <v>2704</v>
      </c>
      <c r="H141" s="179" t="str">
        <f>VLOOKUP(C141,[3]MTC!$A$1:$B$65536,2,0)</f>
        <v>M107.0701</v>
      </c>
      <c r="I141" s="181" t="str">
        <f t="shared" si="7"/>
        <v>M107.0701</v>
      </c>
    </row>
    <row r="142" spans="1:9" hidden="1" x14ac:dyDescent="0.25">
      <c r="A142" s="177">
        <v>141</v>
      </c>
      <c r="B142" s="177" t="s">
        <v>929</v>
      </c>
      <c r="C142" s="178" t="s">
        <v>2984</v>
      </c>
      <c r="D142" s="179" t="s">
        <v>2985</v>
      </c>
      <c r="E142" s="177" t="s">
        <v>2707</v>
      </c>
      <c r="F142" s="180" t="e">
        <f>VLOOKUP(B142,#REF!,15,0)</f>
        <v>#REF!</v>
      </c>
      <c r="G142" s="177" t="s">
        <v>2704</v>
      </c>
      <c r="H142" s="179" t="str">
        <f>VLOOKUP(C142,[3]MTC!$A$1:$B$65536,2,0)</f>
        <v>M107.0301</v>
      </c>
      <c r="I142" s="181" t="str">
        <f t="shared" si="7"/>
        <v>M107.0301</v>
      </c>
    </row>
    <row r="143" spans="1:9" hidden="1" x14ac:dyDescent="0.25">
      <c r="A143" s="177">
        <v>142</v>
      </c>
      <c r="B143" s="177" t="s">
        <v>600</v>
      </c>
      <c r="C143" s="178" t="s">
        <v>2986</v>
      </c>
      <c r="D143" s="179" t="s">
        <v>2987</v>
      </c>
      <c r="E143" s="177" t="s">
        <v>2707</v>
      </c>
      <c r="F143" s="180" t="e">
        <f>VLOOKUP(B143,#REF!,15,0)</f>
        <v>#REF!</v>
      </c>
      <c r="G143" s="177" t="s">
        <v>2704</v>
      </c>
      <c r="H143" s="179" t="str">
        <f>VLOOKUP(C143,[3]MTC!$A$1:$B$65536,2,0)</f>
        <v>M103.1201</v>
      </c>
      <c r="I143" s="181" t="str">
        <f t="shared" si="7"/>
        <v>M103.1201</v>
      </c>
    </row>
    <row r="144" spans="1:9" hidden="1" x14ac:dyDescent="0.25">
      <c r="A144" s="177">
        <v>143</v>
      </c>
      <c r="B144" s="177" t="s">
        <v>1520</v>
      </c>
      <c r="C144" s="178" t="s">
        <v>2988</v>
      </c>
      <c r="D144" s="179" t="s">
        <v>2989</v>
      </c>
      <c r="E144" s="177" t="s">
        <v>2707</v>
      </c>
      <c r="F144" s="180" t="e">
        <f>VLOOKUP(B144,#REF!,15,0)</f>
        <v>#REF!</v>
      </c>
      <c r="G144" s="177" t="s">
        <v>2704</v>
      </c>
      <c r="H144" s="179" t="str">
        <f>VLOOKUP(C144,[3]MTC!$A$1:$B$65536,2,0)</f>
        <v>M112.4601</v>
      </c>
      <c r="I144" s="181" t="str">
        <f t="shared" si="7"/>
        <v>M112.4601</v>
      </c>
    </row>
    <row r="145" spans="1:9" hidden="1" x14ac:dyDescent="0.25">
      <c r="A145" s="177">
        <v>144</v>
      </c>
      <c r="B145" s="177" t="s">
        <v>585</v>
      </c>
      <c r="C145" s="178" t="s">
        <v>2990</v>
      </c>
      <c r="D145" s="179" t="s">
        <v>2991</v>
      </c>
      <c r="E145" s="177" t="s">
        <v>2707</v>
      </c>
      <c r="F145" s="180" t="e">
        <f>VLOOKUP(B145,#REF!,15,0)</f>
        <v>#REF!</v>
      </c>
      <c r="G145" s="177" t="s">
        <v>2704</v>
      </c>
      <c r="H145" s="179" t="str">
        <f>VLOOKUP(C145,[3]MTC!$A$1:$B$65536,2,0)</f>
        <v>M103.1101</v>
      </c>
      <c r="I145" s="181" t="str">
        <f t="shared" si="7"/>
        <v>M103.1101</v>
      </c>
    </row>
    <row r="146" spans="1:9" hidden="1" x14ac:dyDescent="0.25">
      <c r="A146" s="177">
        <v>145</v>
      </c>
      <c r="B146" s="177" t="s">
        <v>1522</v>
      </c>
      <c r="C146" s="178" t="s">
        <v>2992</v>
      </c>
      <c r="D146" s="179" t="s">
        <v>2993</v>
      </c>
      <c r="E146" s="177" t="s">
        <v>2707</v>
      </c>
      <c r="F146" s="180" t="e">
        <f>VLOOKUP(B146,#REF!,15,0)</f>
        <v>#REF!</v>
      </c>
      <c r="G146" s="177" t="s">
        <v>2704</v>
      </c>
      <c r="H146" s="179" t="str">
        <f>VLOOKUP(C146,[3]MTC!$A$1:$B$65536,2,0)</f>
        <v>M112.4602</v>
      </c>
      <c r="I146" s="181" t="str">
        <f t="shared" si="7"/>
        <v>M112.4602</v>
      </c>
    </row>
    <row r="147" spans="1:9" hidden="1" x14ac:dyDescent="0.25">
      <c r="A147" s="177">
        <v>146</v>
      </c>
      <c r="B147" s="177" t="s">
        <v>921</v>
      </c>
      <c r="C147" s="178" t="s">
        <v>2994</v>
      </c>
      <c r="D147" s="179" t="s">
        <v>2995</v>
      </c>
      <c r="E147" s="177" t="s">
        <v>2707</v>
      </c>
      <c r="F147" s="180" t="e">
        <f>VLOOKUP(B147,#REF!,15,0)</f>
        <v>#REF!</v>
      </c>
      <c r="G147" s="177" t="s">
        <v>2704</v>
      </c>
      <c r="H147" s="179" t="str">
        <f>VLOOKUP(C147,[3]MTC!$A$1:$B$65536,2,0)</f>
        <v>M107.0201</v>
      </c>
      <c r="I147" s="181" t="str">
        <f t="shared" si="7"/>
        <v>M107.0201</v>
      </c>
    </row>
    <row r="148" spans="1:9" hidden="1" x14ac:dyDescent="0.25">
      <c r="A148" s="177">
        <v>147</v>
      </c>
      <c r="B148" s="177" t="s">
        <v>924</v>
      </c>
      <c r="C148" s="178" t="s">
        <v>2996</v>
      </c>
      <c r="D148" s="179" t="s">
        <v>2997</v>
      </c>
      <c r="E148" s="177" t="s">
        <v>2707</v>
      </c>
      <c r="F148" s="180" t="e">
        <f>VLOOKUP(B148,#REF!,15,0)</f>
        <v>#REF!</v>
      </c>
      <c r="G148" s="177" t="s">
        <v>2704</v>
      </c>
      <c r="H148" s="179" t="str">
        <f>VLOOKUP(C148,[3]MTC!$A$1:$B$65536,2,0)</f>
        <v>M107.0202</v>
      </c>
      <c r="I148" s="181" t="str">
        <f t="shared" si="7"/>
        <v>M107.0202</v>
      </c>
    </row>
    <row r="149" spans="1:9" hidden="1" x14ac:dyDescent="0.25">
      <c r="A149" s="177">
        <v>148</v>
      </c>
      <c r="B149" s="177" t="s">
        <v>1556</v>
      </c>
      <c r="C149" s="178" t="s">
        <v>2998</v>
      </c>
      <c r="D149" s="179" t="s">
        <v>2999</v>
      </c>
      <c r="E149" s="177" t="s">
        <v>2707</v>
      </c>
      <c r="F149" s="180" t="e">
        <f>VLOOKUP(B149,#REF!,15,0)</f>
        <v>#REF!</v>
      </c>
      <c r="G149" s="177" t="s">
        <v>2704</v>
      </c>
      <c r="H149" s="179" t="str">
        <f>VLOOKUP(C149,[3]MTC!$A$1:$B$65536,2,0)</f>
        <v>M201.0002</v>
      </c>
      <c r="I149" s="181" t="str">
        <f t="shared" si="7"/>
        <v>M201.0002</v>
      </c>
    </row>
    <row r="150" spans="1:9" hidden="1" x14ac:dyDescent="0.25">
      <c r="A150" s="177">
        <v>149</v>
      </c>
      <c r="B150" s="177" t="s">
        <v>1429</v>
      </c>
      <c r="C150" s="178" t="s">
        <v>3000</v>
      </c>
      <c r="D150" s="179" t="s">
        <v>3001</v>
      </c>
      <c r="E150" s="177" t="s">
        <v>2707</v>
      </c>
      <c r="F150" s="180" t="e">
        <f>VLOOKUP(B150,#REF!,15,0)</f>
        <v>#REF!</v>
      </c>
      <c r="G150" s="177" t="s">
        <v>2704</v>
      </c>
      <c r="H150" s="179" t="str">
        <f>VLOOKUP(C150,[3]MTC!$A$1:$B$65536,2,0)</f>
        <v>M112.3101</v>
      </c>
      <c r="I150" s="181" t="str">
        <f t="shared" si="7"/>
        <v>M112.3101</v>
      </c>
    </row>
    <row r="151" spans="1:9" hidden="1" x14ac:dyDescent="0.25">
      <c r="A151" s="177">
        <v>150</v>
      </c>
      <c r="B151" s="177" t="s">
        <v>166</v>
      </c>
      <c r="C151" s="178" t="s">
        <v>3002</v>
      </c>
      <c r="D151" s="179" t="s">
        <v>3003</v>
      </c>
      <c r="E151" s="177" t="s">
        <v>2707</v>
      </c>
      <c r="F151" s="180" t="e">
        <f>VLOOKUP(B151,#REF!,15,0)</f>
        <v>#REF!</v>
      </c>
      <c r="G151" s="177" t="s">
        <v>2704</v>
      </c>
      <c r="H151" s="179" t="str">
        <f>VLOOKUP(C151,[3]MTC!$A$1:$B$65536,2,0)</f>
        <v>M101.1103</v>
      </c>
      <c r="I151" s="181" t="str">
        <f t="shared" si="7"/>
        <v>M101.1103</v>
      </c>
    </row>
    <row r="152" spans="1:9" hidden="1" x14ac:dyDescent="0.25">
      <c r="A152" s="177">
        <v>151</v>
      </c>
      <c r="B152" s="177" t="s">
        <v>137</v>
      </c>
      <c r="C152" s="178" t="s">
        <v>3004</v>
      </c>
      <c r="D152" s="179" t="s">
        <v>3005</v>
      </c>
      <c r="E152" s="177" t="s">
        <v>2707</v>
      </c>
      <c r="F152" s="180" t="e">
        <f>VLOOKUP(B152,#REF!,15,0)</f>
        <v>#REF!</v>
      </c>
      <c r="G152" s="177" t="s">
        <v>2704</v>
      </c>
      <c r="H152" s="179" t="str">
        <f>VLOOKUP(C152,[3]MTC!$A$1:$B$65536,2,0)</f>
        <v>M101.0904</v>
      </c>
      <c r="I152" s="181" t="str">
        <f t="shared" si="7"/>
        <v>M101.0904</v>
      </c>
    </row>
    <row r="153" spans="1:9" hidden="1" x14ac:dyDescent="0.25">
      <c r="A153" s="177">
        <v>152</v>
      </c>
      <c r="B153" s="177" t="s">
        <v>131</v>
      </c>
      <c r="C153" s="178" t="s">
        <v>3006</v>
      </c>
      <c r="D153" s="179" t="s">
        <v>3007</v>
      </c>
      <c r="E153" s="177" t="s">
        <v>2707</v>
      </c>
      <c r="F153" s="180" t="e">
        <f>VLOOKUP(B153,#REF!,15,0)</f>
        <v>#REF!</v>
      </c>
      <c r="G153" s="177" t="s">
        <v>2704</v>
      </c>
      <c r="H153" s="179" t="str">
        <f>VLOOKUP(C153,[3]MTC!$A$1:$B$65536,2,0)</f>
        <v>M101.0902</v>
      </c>
      <c r="I153" s="181" t="str">
        <f t="shared" si="7"/>
        <v>M101.0902</v>
      </c>
    </row>
    <row r="154" spans="1:9" hidden="1" x14ac:dyDescent="0.25">
      <c r="A154" s="177">
        <v>153</v>
      </c>
      <c r="B154" s="177" t="s">
        <v>134</v>
      </c>
      <c r="C154" s="178" t="s">
        <v>3008</v>
      </c>
      <c r="D154" s="179" t="s">
        <v>3009</v>
      </c>
      <c r="E154" s="177" t="s">
        <v>2707</v>
      </c>
      <c r="F154" s="180" t="e">
        <f>VLOOKUP(B154,#REF!,15,0)</f>
        <v>#REF!</v>
      </c>
      <c r="G154" s="177" t="s">
        <v>2704</v>
      </c>
      <c r="H154" s="179" t="str">
        <f>VLOOKUP(C154,[3]MTC!$A$1:$B$65536,2,0)</f>
        <v>M101.0903</v>
      </c>
      <c r="I154" s="181" t="str">
        <f t="shared" si="7"/>
        <v>M101.0903</v>
      </c>
    </row>
    <row r="155" spans="1:9" hidden="1" x14ac:dyDescent="0.25">
      <c r="A155" s="177">
        <v>154</v>
      </c>
      <c r="B155" s="177" t="s">
        <v>160</v>
      </c>
      <c r="C155" s="178" t="s">
        <v>3010</v>
      </c>
      <c r="D155" s="179" t="s">
        <v>3011</v>
      </c>
      <c r="E155" s="177" t="s">
        <v>2707</v>
      </c>
      <c r="F155" s="180" t="e">
        <f>VLOOKUP(B155,#REF!,15,0)</f>
        <v>#REF!</v>
      </c>
      <c r="G155" s="177" t="s">
        <v>2704</v>
      </c>
      <c r="H155" s="179" t="str">
        <f>VLOOKUP(C155,[3]MTC!$A$1:$B$65536,2,0)</f>
        <v>M101.1101</v>
      </c>
      <c r="I155" s="181" t="str">
        <f t="shared" si="7"/>
        <v>M101.1101</v>
      </c>
    </row>
    <row r="156" spans="1:9" hidden="1" x14ac:dyDescent="0.25">
      <c r="A156" s="177">
        <v>155</v>
      </c>
      <c r="B156" s="177" t="s">
        <v>163</v>
      </c>
      <c r="C156" s="178" t="s">
        <v>3012</v>
      </c>
      <c r="D156" s="179" t="s">
        <v>3013</v>
      </c>
      <c r="E156" s="177" t="s">
        <v>2707</v>
      </c>
      <c r="F156" s="180" t="e">
        <f>VLOOKUP(B156,#REF!,15,0)</f>
        <v>#REF!</v>
      </c>
      <c r="G156" s="177" t="s">
        <v>2704</v>
      </c>
      <c r="H156" s="179" t="str">
        <f>VLOOKUP(C156,[3]MTC!$A$1:$B$65536,2,0)</f>
        <v>M101.1102</v>
      </c>
      <c r="I156" s="181" t="str">
        <f t="shared" si="7"/>
        <v>M101.1102</v>
      </c>
    </row>
    <row r="157" spans="1:9" hidden="1" x14ac:dyDescent="0.25">
      <c r="A157" s="177">
        <v>156</v>
      </c>
      <c r="B157" s="177" t="s">
        <v>166</v>
      </c>
      <c r="C157" s="178" t="s">
        <v>3014</v>
      </c>
      <c r="D157" s="179" t="s">
        <v>3015</v>
      </c>
      <c r="E157" s="177" t="s">
        <v>2707</v>
      </c>
      <c r="F157" s="180" t="e">
        <f>VLOOKUP(B157,#REF!,15,0)</f>
        <v>#REF!</v>
      </c>
      <c r="G157" s="177" t="s">
        <v>2704</v>
      </c>
      <c r="H157" s="179" t="str">
        <f>VLOOKUP(C157,[3]MTC!$A$1:$B$65536,2,0)</f>
        <v>M101.1103</v>
      </c>
      <c r="I157" s="181" t="str">
        <f t="shared" si="7"/>
        <v>M101.1103</v>
      </c>
    </row>
    <row r="158" spans="1:9" hidden="1" x14ac:dyDescent="0.25">
      <c r="A158" s="177">
        <v>157</v>
      </c>
      <c r="B158" s="177" t="s">
        <v>171</v>
      </c>
      <c r="C158" s="178" t="s">
        <v>3016</v>
      </c>
      <c r="D158" s="179" t="s">
        <v>3017</v>
      </c>
      <c r="E158" s="177" t="s">
        <v>2707</v>
      </c>
      <c r="F158" s="180" t="e">
        <f>VLOOKUP(B158,#REF!,15,0)</f>
        <v>#REF!</v>
      </c>
      <c r="G158" s="177" t="s">
        <v>2704</v>
      </c>
      <c r="H158" s="179" t="str">
        <f>VLOOKUP(C158,[3]MTC!$A$1:$B$65536,2,0)</f>
        <v>M101.1105</v>
      </c>
      <c r="I158" s="181" t="str">
        <f t="shared" si="7"/>
        <v>M101.1105</v>
      </c>
    </row>
    <row r="159" spans="1:9" hidden="1" x14ac:dyDescent="0.25">
      <c r="A159" s="177">
        <v>158</v>
      </c>
      <c r="B159" s="177" t="s">
        <v>173</v>
      </c>
      <c r="C159" s="178" t="s">
        <v>3018</v>
      </c>
      <c r="D159" s="179" t="s">
        <v>3019</v>
      </c>
      <c r="E159" s="177" t="s">
        <v>2707</v>
      </c>
      <c r="F159" s="180" t="e">
        <f>VLOOKUP(B159,#REF!,15,0)</f>
        <v>#REF!</v>
      </c>
      <c r="G159" s="177" t="s">
        <v>2704</v>
      </c>
      <c r="H159" s="179" t="str">
        <f>VLOOKUP(C159,[3]MTC!$A$1:$B$65536,2,0)</f>
        <v>M101.1106</v>
      </c>
      <c r="I159" s="181" t="str">
        <f t="shared" si="7"/>
        <v>M101.1106</v>
      </c>
    </row>
    <row r="160" spans="1:9" hidden="1" x14ac:dyDescent="0.25">
      <c r="A160" s="177">
        <v>159</v>
      </c>
      <c r="B160" s="177" t="s">
        <v>163</v>
      </c>
      <c r="C160" s="178" t="s">
        <v>3020</v>
      </c>
      <c r="D160" s="179" t="s">
        <v>3021</v>
      </c>
      <c r="E160" s="177" t="s">
        <v>2707</v>
      </c>
      <c r="F160" s="180" t="e">
        <f>VLOOKUP(B160,#REF!,15,0)</f>
        <v>#REF!</v>
      </c>
      <c r="G160" s="177" t="s">
        <v>2704</v>
      </c>
      <c r="H160" s="179" t="str">
        <f>VLOOKUP(C160,[3]MTC!$A$1:$B$65536,2,0)</f>
        <v>M101.1102</v>
      </c>
      <c r="I160" s="181" t="str">
        <f t="shared" si="7"/>
        <v>M101.1102</v>
      </c>
    </row>
    <row r="161" spans="1:10" hidden="1" x14ac:dyDescent="0.25">
      <c r="A161" s="177">
        <v>160</v>
      </c>
      <c r="B161" s="177" t="s">
        <v>169</v>
      </c>
      <c r="C161" s="178" t="s">
        <v>3022</v>
      </c>
      <c r="D161" s="179" t="s">
        <v>3023</v>
      </c>
      <c r="E161" s="177" t="s">
        <v>2707</v>
      </c>
      <c r="F161" s="180" t="e">
        <f>VLOOKUP(B161,#REF!,15,0)</f>
        <v>#REF!</v>
      </c>
      <c r="G161" s="177" t="s">
        <v>2704</v>
      </c>
      <c r="H161" s="179" t="str">
        <f>VLOOKUP(C161,[3]MTC!$A$1:$B$65536,2,0)</f>
        <v>M101.1104</v>
      </c>
      <c r="I161" s="181" t="str">
        <f t="shared" si="7"/>
        <v>M101.1104</v>
      </c>
    </row>
    <row r="162" spans="1:10" hidden="1" x14ac:dyDescent="0.25">
      <c r="A162" s="177">
        <v>161</v>
      </c>
      <c r="B162" s="182" t="s">
        <v>145</v>
      </c>
      <c r="C162" s="178" t="s">
        <v>3024</v>
      </c>
      <c r="D162" s="179" t="s">
        <v>3025</v>
      </c>
      <c r="E162" s="177" t="s">
        <v>2707</v>
      </c>
      <c r="F162" s="180" t="e">
        <f>VLOOKUP(B162,#REF!,15,0)</f>
        <v>#REF!</v>
      </c>
      <c r="G162" s="177" t="s">
        <v>2704</v>
      </c>
      <c r="H162" s="179" t="e">
        <f>VLOOKUP(C162,[3]MTC!$A$1:$B$65536,2,0)</f>
        <v>#REF!</v>
      </c>
      <c r="I162" s="184" t="e">
        <f>#REF!</f>
        <v>#REF!</v>
      </c>
      <c r="J162" s="176" t="s">
        <v>2949</v>
      </c>
    </row>
    <row r="163" spans="1:10" hidden="1" x14ac:dyDescent="0.25">
      <c r="A163" s="177">
        <v>162</v>
      </c>
      <c r="B163" s="177" t="s">
        <v>177</v>
      </c>
      <c r="C163" s="178" t="s">
        <v>3026</v>
      </c>
      <c r="D163" s="179" t="s">
        <v>3027</v>
      </c>
      <c r="E163" s="177" t="s">
        <v>2707</v>
      </c>
      <c r="F163" s="180" t="e">
        <f>VLOOKUP(B163,#REF!,15,0)</f>
        <v>#REF!</v>
      </c>
      <c r="G163" s="177" t="s">
        <v>2704</v>
      </c>
      <c r="H163" s="179" t="str">
        <f>VLOOKUP(C163,[3]MTC!$A$1:$B$65536,2,0)</f>
        <v>M101.1201</v>
      </c>
      <c r="I163" s="181" t="str">
        <f>H163</f>
        <v>M101.1201</v>
      </c>
    </row>
    <row r="164" spans="1:10" hidden="1" x14ac:dyDescent="0.25">
      <c r="A164" s="177">
        <v>163</v>
      </c>
      <c r="B164" s="177" t="s">
        <v>179</v>
      </c>
      <c r="C164" s="178" t="s">
        <v>3028</v>
      </c>
      <c r="D164" s="179" t="s">
        <v>3029</v>
      </c>
      <c r="E164" s="177" t="s">
        <v>2707</v>
      </c>
      <c r="F164" s="180" t="e">
        <f>VLOOKUP(B164,#REF!,15,0)</f>
        <v>#REF!</v>
      </c>
      <c r="G164" s="177" t="s">
        <v>2704</v>
      </c>
      <c r="H164" s="179" t="str">
        <f>VLOOKUP(C164,[3]MTC!$A$1:$B$65536,2,0)</f>
        <v>M101.1202</v>
      </c>
      <c r="I164" s="181" t="str">
        <f>H164</f>
        <v>M101.1202</v>
      </c>
    </row>
    <row r="165" spans="1:10" hidden="1" x14ac:dyDescent="0.25">
      <c r="A165" s="177">
        <v>164</v>
      </c>
      <c r="B165" s="182" t="s">
        <v>148</v>
      </c>
      <c r="C165" s="178" t="s">
        <v>3030</v>
      </c>
      <c r="D165" s="179" t="s">
        <v>3031</v>
      </c>
      <c r="E165" s="177" t="s">
        <v>2707</v>
      </c>
      <c r="F165" s="180" t="e">
        <f>VLOOKUP(B165,#REF!,15,0)</f>
        <v>#REF!</v>
      </c>
      <c r="G165" s="177" t="s">
        <v>2704</v>
      </c>
      <c r="H165" s="179" t="str">
        <f>VLOOKUP(C165,[3]MTC!$A$1:$B$65536,2,0)</f>
        <v>M101.1002</v>
      </c>
      <c r="I165" s="184" t="e">
        <f>#REF!</f>
        <v>#REF!</v>
      </c>
    </row>
    <row r="166" spans="1:10" hidden="1" x14ac:dyDescent="0.25">
      <c r="A166" s="177">
        <v>165</v>
      </c>
      <c r="B166" s="182" t="s">
        <v>151</v>
      </c>
      <c r="C166" s="178" t="s">
        <v>3032</v>
      </c>
      <c r="D166" s="179" t="s">
        <v>3033</v>
      </c>
      <c r="E166" s="177" t="s">
        <v>2707</v>
      </c>
      <c r="F166" s="180" t="e">
        <f>VLOOKUP(B166,#REF!,15,0)</f>
        <v>#REF!</v>
      </c>
      <c r="G166" s="177" t="s">
        <v>2704</v>
      </c>
      <c r="H166" s="179" t="str">
        <f>VLOOKUP(C166,[3]MTC!$A$1:$B$65536,2,0)</f>
        <v>M101.1003</v>
      </c>
      <c r="I166" s="184" t="e">
        <f>#REF!</f>
        <v>#REF!</v>
      </c>
    </row>
    <row r="167" spans="1:10" hidden="1" x14ac:dyDescent="0.25">
      <c r="A167" s="177">
        <v>166</v>
      </c>
      <c r="B167" s="182" t="s">
        <v>153</v>
      </c>
      <c r="C167" s="178" t="s">
        <v>3034</v>
      </c>
      <c r="D167" s="179" t="s">
        <v>3035</v>
      </c>
      <c r="E167" s="177" t="s">
        <v>2707</v>
      </c>
      <c r="F167" s="180" t="e">
        <f>VLOOKUP(B167,#REF!,15,0)</f>
        <v>#REF!</v>
      </c>
      <c r="G167" s="177" t="s">
        <v>2704</v>
      </c>
      <c r="H167" s="179" t="str">
        <f>VLOOKUP(C167,[3]MTC!$A$1:$B$65536,2,0)</f>
        <v>M101.1004</v>
      </c>
      <c r="I167" s="184" t="e">
        <f>#REF!</f>
        <v>#REF!</v>
      </c>
    </row>
    <row r="168" spans="1:10" hidden="1" x14ac:dyDescent="0.25">
      <c r="A168" s="177">
        <v>167</v>
      </c>
      <c r="B168" s="182" t="s">
        <v>156</v>
      </c>
      <c r="C168" s="178" t="s">
        <v>3036</v>
      </c>
      <c r="D168" s="179" t="s">
        <v>3037</v>
      </c>
      <c r="E168" s="177" t="s">
        <v>2707</v>
      </c>
      <c r="F168" s="180" t="e">
        <f>VLOOKUP(B168,#REF!,15,0)</f>
        <v>#REF!</v>
      </c>
      <c r="G168" s="177" t="s">
        <v>2704</v>
      </c>
      <c r="H168" s="179" t="str">
        <f>VLOOKUP(C168,[3]MTC!$A$1:$B$65536,2,0)</f>
        <v>M101.1005</v>
      </c>
      <c r="I168" s="184" t="e">
        <f>#REF!</f>
        <v>#REF!</v>
      </c>
    </row>
    <row r="169" spans="1:10" hidden="1" x14ac:dyDescent="0.25">
      <c r="A169" s="177">
        <v>168</v>
      </c>
      <c r="B169" s="177" t="s">
        <v>1363</v>
      </c>
      <c r="C169" s="178" t="s">
        <v>3038</v>
      </c>
      <c r="D169" s="179" t="s">
        <v>3039</v>
      </c>
      <c r="E169" s="177" t="s">
        <v>2707</v>
      </c>
      <c r="F169" s="180" t="e">
        <f>VLOOKUP(B169,#REF!,15,0)</f>
        <v>#REF!</v>
      </c>
      <c r="G169" s="177" t="s">
        <v>2704</v>
      </c>
      <c r="H169" s="179" t="str">
        <f>VLOOKUP(C169,[3]MTC!$A$1:$B$65536,2,0)</f>
        <v>M112.1801</v>
      </c>
      <c r="I169" s="181" t="str">
        <f>H169</f>
        <v>M112.1801</v>
      </c>
    </row>
    <row r="170" spans="1:10" hidden="1" x14ac:dyDescent="0.25">
      <c r="A170" s="177">
        <v>169</v>
      </c>
      <c r="B170" s="182" t="s">
        <v>1459</v>
      </c>
      <c r="C170" s="178" t="s">
        <v>3040</v>
      </c>
      <c r="D170" s="179" t="s">
        <v>3041</v>
      </c>
      <c r="E170" s="177" t="s">
        <v>2707</v>
      </c>
      <c r="F170" s="180" t="e">
        <f>VLOOKUP(B170,#REF!,15,0)</f>
        <v>#REF!</v>
      </c>
      <c r="G170" s="177" t="s">
        <v>2704</v>
      </c>
      <c r="H170" s="179" t="str">
        <f>VLOOKUP(C170,[3]MTC!$A$1:$B$65536,2,0)</f>
        <v>M112.3701</v>
      </c>
      <c r="I170" s="184" t="e">
        <f>#REF!</f>
        <v>#REF!</v>
      </c>
    </row>
    <row r="171" spans="1:10" hidden="1" x14ac:dyDescent="0.25">
      <c r="A171" s="177">
        <v>170</v>
      </c>
      <c r="B171" s="182" t="s">
        <v>1461</v>
      </c>
      <c r="C171" s="178" t="s">
        <v>3042</v>
      </c>
      <c r="D171" s="179" t="s">
        <v>3043</v>
      </c>
      <c r="E171" s="177" t="s">
        <v>2707</v>
      </c>
      <c r="F171" s="180" t="e">
        <f>VLOOKUP(B171,#REF!,15,0)</f>
        <v>#REF!</v>
      </c>
      <c r="G171" s="177" t="s">
        <v>2704</v>
      </c>
      <c r="H171" s="179" t="str">
        <f>VLOOKUP(C171,[3]MTC!$A$1:$B$65536,2,0)</f>
        <v>M112.3702</v>
      </c>
      <c r="I171" s="184" t="e">
        <f>#REF!</f>
        <v>#REF!</v>
      </c>
    </row>
    <row r="172" spans="1:10" hidden="1" x14ac:dyDescent="0.25">
      <c r="A172" s="177">
        <v>171</v>
      </c>
      <c r="B172" s="177" t="s">
        <v>1172</v>
      </c>
      <c r="C172" s="178" t="s">
        <v>3044</v>
      </c>
      <c r="D172" s="179" t="s">
        <v>3045</v>
      </c>
      <c r="E172" s="177" t="s">
        <v>2707</v>
      </c>
      <c r="F172" s="180" t="e">
        <f>VLOOKUP(B172,#REF!,15,0)</f>
        <v>#REF!</v>
      </c>
      <c r="G172" s="177" t="s">
        <v>2704</v>
      </c>
      <c r="H172" s="179" t="str">
        <f>VLOOKUP(C172,[3]MTC!$A$1:$B$65536,2,0)</f>
        <v>M110.0401</v>
      </c>
      <c r="I172" s="181" t="str">
        <f>H172</f>
        <v>M110.0401</v>
      </c>
    </row>
    <row r="173" spans="1:10" hidden="1" x14ac:dyDescent="0.25">
      <c r="A173" s="177">
        <v>172</v>
      </c>
      <c r="B173" s="177" t="s">
        <v>1016</v>
      </c>
      <c r="C173" s="178" t="s">
        <v>3046</v>
      </c>
      <c r="D173" s="179" t="s">
        <v>3047</v>
      </c>
      <c r="E173" s="177" t="s">
        <v>2707</v>
      </c>
      <c r="F173" s="180" t="e">
        <f>VLOOKUP(B173,#REF!,15,0)</f>
        <v>#REF!</v>
      </c>
      <c r="G173" s="177" t="s">
        <v>2704</v>
      </c>
      <c r="H173" s="179" t="str">
        <f>VLOOKUP(C173,[3]MTC!$A$1:$B$65536,2,0)</f>
        <v>M108.0401</v>
      </c>
      <c r="I173" s="181" t="str">
        <f>H173</f>
        <v>M108.0401</v>
      </c>
    </row>
    <row r="174" spans="1:10" hidden="1" x14ac:dyDescent="0.25">
      <c r="A174" s="177">
        <v>173</v>
      </c>
      <c r="B174" s="182" t="s">
        <v>998</v>
      </c>
      <c r="C174" s="178" t="s">
        <v>3048</v>
      </c>
      <c r="D174" s="179" t="s">
        <v>3049</v>
      </c>
      <c r="E174" s="177" t="s">
        <v>2707</v>
      </c>
      <c r="F174" s="180" t="e">
        <f>VLOOKUP(B174,#REF!,15,0)</f>
        <v>#REF!</v>
      </c>
      <c r="G174" s="177" t="s">
        <v>2704</v>
      </c>
      <c r="H174" s="179" t="str">
        <f>VLOOKUP(C174,[3]MTC!$A$1:$B$65536,2,0)</f>
        <v>M108.0301</v>
      </c>
      <c r="I174" s="184" t="e">
        <f>#REF!</f>
        <v>#REF!</v>
      </c>
    </row>
    <row r="175" spans="1:10" hidden="1" x14ac:dyDescent="0.25">
      <c r="A175" s="177">
        <v>174</v>
      </c>
      <c r="B175" s="182" t="s">
        <v>1000</v>
      </c>
      <c r="C175" s="178" t="s">
        <v>3050</v>
      </c>
      <c r="D175" s="179" t="s">
        <v>3051</v>
      </c>
      <c r="E175" s="177" t="s">
        <v>2707</v>
      </c>
      <c r="F175" s="180" t="e">
        <f>VLOOKUP(B175,#REF!,15,0)</f>
        <v>#REF!</v>
      </c>
      <c r="G175" s="177" t="s">
        <v>2704</v>
      </c>
      <c r="H175" s="179" t="str">
        <f>VLOOKUP(C175,[3]MTC!$A$1:$B$65536,2,0)</f>
        <v>M108.0302</v>
      </c>
      <c r="I175" s="184" t="e">
        <f>#REF!</f>
        <v>#REF!</v>
      </c>
    </row>
    <row r="176" spans="1:10" hidden="1" x14ac:dyDescent="0.25">
      <c r="A176" s="177">
        <v>175</v>
      </c>
      <c r="B176" s="182" t="s">
        <v>1002</v>
      </c>
      <c r="C176" s="178" t="s">
        <v>3052</v>
      </c>
      <c r="D176" s="179" t="s">
        <v>3053</v>
      </c>
      <c r="E176" s="177" t="s">
        <v>2707</v>
      </c>
      <c r="F176" s="180" t="e">
        <f>VLOOKUP(B176,#REF!,15,0)</f>
        <v>#REF!</v>
      </c>
      <c r="G176" s="177" t="s">
        <v>2704</v>
      </c>
      <c r="H176" s="179" t="str">
        <f>VLOOKUP(C176,[3]MTC!$A$1:$B$65536,2,0)</f>
        <v>M108.0303</v>
      </c>
      <c r="I176" s="184" t="e">
        <f>#REF!</f>
        <v>#REF!</v>
      </c>
    </row>
    <row r="177" spans="1:9" hidden="1" x14ac:dyDescent="0.25">
      <c r="A177" s="177">
        <v>176</v>
      </c>
      <c r="B177" s="182" t="s">
        <v>1004</v>
      </c>
      <c r="C177" s="178" t="s">
        <v>3054</v>
      </c>
      <c r="D177" s="179" t="s">
        <v>3055</v>
      </c>
      <c r="E177" s="177" t="s">
        <v>2707</v>
      </c>
      <c r="F177" s="180" t="e">
        <f>VLOOKUP(B177,#REF!,15,0)</f>
        <v>#REF!</v>
      </c>
      <c r="G177" s="177" t="s">
        <v>2704</v>
      </c>
      <c r="H177" s="179" t="str">
        <f>VLOOKUP(C177,[3]MTC!$A$1:$B$65536,2,0)</f>
        <v>M108.0304</v>
      </c>
      <c r="I177" s="184" t="e">
        <f>#REF!</f>
        <v>#REF!</v>
      </c>
    </row>
    <row r="178" spans="1:9" hidden="1" x14ac:dyDescent="0.25">
      <c r="A178" s="177">
        <v>177</v>
      </c>
      <c r="B178" s="182" t="s">
        <v>1006</v>
      </c>
      <c r="C178" s="178" t="s">
        <v>3056</v>
      </c>
      <c r="D178" s="179" t="s">
        <v>3057</v>
      </c>
      <c r="E178" s="177" t="s">
        <v>2707</v>
      </c>
      <c r="F178" s="180" t="e">
        <f>VLOOKUP(B178,#REF!,15,0)</f>
        <v>#REF!</v>
      </c>
      <c r="G178" s="177" t="s">
        <v>2704</v>
      </c>
      <c r="H178" s="179" t="str">
        <f>VLOOKUP(C178,[3]MTC!$A$1:$B$65536,2,0)</f>
        <v>M108.0305</v>
      </c>
      <c r="I178" s="184" t="e">
        <f>#REF!</f>
        <v>#REF!</v>
      </c>
    </row>
    <row r="179" spans="1:9" hidden="1" x14ac:dyDescent="0.25">
      <c r="A179" s="177">
        <v>178</v>
      </c>
      <c r="B179" s="182" t="s">
        <v>1008</v>
      </c>
      <c r="C179" s="178" t="s">
        <v>3058</v>
      </c>
      <c r="D179" s="179" t="s">
        <v>3059</v>
      </c>
      <c r="E179" s="177" t="s">
        <v>2707</v>
      </c>
      <c r="F179" s="180" t="e">
        <f>VLOOKUP(B179,#REF!,15,0)</f>
        <v>#REF!</v>
      </c>
      <c r="G179" s="177" t="s">
        <v>2704</v>
      </c>
      <c r="H179" s="179" t="str">
        <f>VLOOKUP(C179,[3]MTC!$A$1:$B$65536,2,0)</f>
        <v>M108.0306</v>
      </c>
      <c r="I179" s="184" t="e">
        <f>#REF!</f>
        <v>#REF!</v>
      </c>
    </row>
    <row r="180" spans="1:9" hidden="1" x14ac:dyDescent="0.25">
      <c r="A180" s="177">
        <v>179</v>
      </c>
      <c r="B180" s="182" t="s">
        <v>1010</v>
      </c>
      <c r="C180" s="178" t="s">
        <v>3060</v>
      </c>
      <c r="D180" s="179" t="s">
        <v>3061</v>
      </c>
      <c r="E180" s="177" t="s">
        <v>2707</v>
      </c>
      <c r="F180" s="180" t="e">
        <f>VLOOKUP(B180,#REF!,15,0)</f>
        <v>#REF!</v>
      </c>
      <c r="G180" s="177" t="s">
        <v>2704</v>
      </c>
      <c r="H180" s="179" t="str">
        <f>VLOOKUP(C180,[3]MTC!$A$1:$B$65536,2,0)</f>
        <v>M108.0307</v>
      </c>
      <c r="I180" s="184" t="e">
        <f>#REF!</f>
        <v>#REF!</v>
      </c>
    </row>
    <row r="181" spans="1:9" hidden="1" x14ac:dyDescent="0.25">
      <c r="A181" s="177">
        <v>180</v>
      </c>
      <c r="B181" s="182" t="s">
        <v>973</v>
      </c>
      <c r="C181" s="178" t="s">
        <v>3062</v>
      </c>
      <c r="D181" s="179" t="s">
        <v>3063</v>
      </c>
      <c r="E181" s="177" t="s">
        <v>2707</v>
      </c>
      <c r="F181" s="180" t="e">
        <f>VLOOKUP(B181,#REF!,15,0)</f>
        <v>#REF!</v>
      </c>
      <c r="G181" s="177" t="s">
        <v>2704</v>
      </c>
      <c r="H181" s="179" t="str">
        <f>VLOOKUP(C181,[3]MTC!$A$1:$B$65536,2,0)</f>
        <v>M108.0101</v>
      </c>
      <c r="I181" s="184" t="e">
        <f>#REF!</f>
        <v>#REF!</v>
      </c>
    </row>
    <row r="182" spans="1:9" hidden="1" x14ac:dyDescent="0.25">
      <c r="A182" s="177">
        <v>181</v>
      </c>
      <c r="B182" s="182" t="s">
        <v>976</v>
      </c>
      <c r="C182" s="178" t="s">
        <v>3064</v>
      </c>
      <c r="D182" s="179" t="s">
        <v>3065</v>
      </c>
      <c r="E182" s="177" t="s">
        <v>2707</v>
      </c>
      <c r="F182" s="180" t="e">
        <f>VLOOKUP(B182,#REF!,15,0)</f>
        <v>#REF!</v>
      </c>
      <c r="G182" s="177" t="s">
        <v>2704</v>
      </c>
      <c r="H182" s="179" t="str">
        <f>VLOOKUP(C182,[3]MTC!$A$1:$B$65536,2,0)</f>
        <v>M108.0102</v>
      </c>
      <c r="I182" s="184" t="e">
        <f>#REF!</f>
        <v>#REF!</v>
      </c>
    </row>
    <row r="183" spans="1:9" hidden="1" x14ac:dyDescent="0.25">
      <c r="A183" s="177">
        <v>182</v>
      </c>
      <c r="B183" s="182" t="s">
        <v>979</v>
      </c>
      <c r="C183" s="178" t="s">
        <v>3066</v>
      </c>
      <c r="D183" s="179" t="s">
        <v>3067</v>
      </c>
      <c r="E183" s="177" t="s">
        <v>2707</v>
      </c>
      <c r="F183" s="180" t="e">
        <f>VLOOKUP(B183,#REF!,15,0)</f>
        <v>#REF!</v>
      </c>
      <c r="G183" s="177" t="s">
        <v>2704</v>
      </c>
      <c r="H183" s="179" t="str">
        <f>VLOOKUP(C183,[3]MTC!$A$1:$B$65536,2,0)</f>
        <v>M108.0103</v>
      </c>
      <c r="I183" s="184" t="e">
        <f>#REF!</f>
        <v>#REF!</v>
      </c>
    </row>
    <row r="184" spans="1:9" hidden="1" x14ac:dyDescent="0.25">
      <c r="A184" s="177">
        <v>183</v>
      </c>
      <c r="B184" s="177" t="s">
        <v>1322</v>
      </c>
      <c r="C184" s="178" t="s">
        <v>3068</v>
      </c>
      <c r="D184" s="179" t="s">
        <v>1323</v>
      </c>
      <c r="E184" s="177" t="s">
        <v>2707</v>
      </c>
      <c r="F184" s="180" t="e">
        <f>VLOOKUP(B184,#REF!,15,0)</f>
        <v>#REF!</v>
      </c>
      <c r="G184" s="177" t="s">
        <v>2704</v>
      </c>
      <c r="H184" s="179" t="str">
        <f>VLOOKUP(C184,[3]MTC!$A$1:$B$65536,2,0)</f>
        <v>M112.1402</v>
      </c>
      <c r="I184" s="181" t="str">
        <f t="shared" ref="I184:I195" si="8">H184</f>
        <v>M112.1402</v>
      </c>
    </row>
    <row r="185" spans="1:9" hidden="1" x14ac:dyDescent="0.25">
      <c r="A185" s="177">
        <v>184</v>
      </c>
      <c r="B185" s="177" t="s">
        <v>729</v>
      </c>
      <c r="C185" s="178" t="s">
        <v>3069</v>
      </c>
      <c r="D185" s="179" t="s">
        <v>3070</v>
      </c>
      <c r="E185" s="177" t="s">
        <v>2707</v>
      </c>
      <c r="F185" s="180" t="e">
        <f>VLOOKUP(B185,#REF!,15,0)</f>
        <v>#REF!</v>
      </c>
      <c r="G185" s="177" t="s">
        <v>2704</v>
      </c>
      <c r="H185" s="179" t="str">
        <f>VLOOKUP(C185,[3]MTC!$A$1:$B$65536,2,0)</f>
        <v>M105.0101</v>
      </c>
      <c r="I185" s="181" t="str">
        <f t="shared" si="8"/>
        <v>M105.0101</v>
      </c>
    </row>
    <row r="186" spans="1:9" hidden="1" x14ac:dyDescent="0.25">
      <c r="A186" s="177">
        <v>185</v>
      </c>
      <c r="B186" s="177" t="s">
        <v>1297</v>
      </c>
      <c r="C186" s="178" t="s">
        <v>3071</v>
      </c>
      <c r="D186" s="179" t="s">
        <v>3072</v>
      </c>
      <c r="E186" s="177" t="s">
        <v>2707</v>
      </c>
      <c r="F186" s="180" t="e">
        <f>VLOOKUP(B186,#REF!,15,0)</f>
        <v>#REF!</v>
      </c>
      <c r="G186" s="177" t="s">
        <v>2704</v>
      </c>
      <c r="H186" s="179" t="str">
        <f>VLOOKUP(C186,[3]MTC!$A$1:$B$65536,2,0)</f>
        <v>M112.1001</v>
      </c>
      <c r="I186" s="181" t="str">
        <f t="shared" si="8"/>
        <v>M112.1001</v>
      </c>
    </row>
    <row r="187" spans="1:9" hidden="1" x14ac:dyDescent="0.25">
      <c r="A187" s="177">
        <v>186</v>
      </c>
      <c r="B187" s="177" t="s">
        <v>1299</v>
      </c>
      <c r="C187" s="178" t="s">
        <v>3073</v>
      </c>
      <c r="D187" s="179" t="s">
        <v>3074</v>
      </c>
      <c r="E187" s="177" t="s">
        <v>2707</v>
      </c>
      <c r="F187" s="180" t="e">
        <f>VLOOKUP(B187,#REF!,15,0)</f>
        <v>#REF!</v>
      </c>
      <c r="G187" s="177" t="s">
        <v>2704</v>
      </c>
      <c r="H187" s="179" t="str">
        <f>VLOOKUP(C187,[3]MTC!$A$1:$B$65536,2,0)</f>
        <v>M112.1002</v>
      </c>
      <c r="I187" s="181" t="str">
        <f t="shared" si="8"/>
        <v>M112.1002</v>
      </c>
    </row>
    <row r="188" spans="1:9" hidden="1" x14ac:dyDescent="0.25">
      <c r="A188" s="177">
        <v>187</v>
      </c>
      <c r="B188" s="177" t="s">
        <v>771</v>
      </c>
      <c r="C188" s="178" t="s">
        <v>3075</v>
      </c>
      <c r="D188" s="179" t="s">
        <v>772</v>
      </c>
      <c r="E188" s="177" t="s">
        <v>2707</v>
      </c>
      <c r="F188" s="180" t="e">
        <f>VLOOKUP(B188,#REF!,15,0)</f>
        <v>#REF!</v>
      </c>
      <c r="G188" s="177" t="s">
        <v>2704</v>
      </c>
      <c r="H188" s="179" t="str">
        <f>VLOOKUP(C188,[3]MTC!$A$1:$B$65536,2,0)</f>
        <v>M105.1001</v>
      </c>
      <c r="I188" s="181" t="str">
        <f t="shared" si="8"/>
        <v>M105.1001</v>
      </c>
    </row>
    <row r="189" spans="1:9" hidden="1" x14ac:dyDescent="0.25">
      <c r="A189" s="177">
        <v>188</v>
      </c>
      <c r="B189" s="177" t="s">
        <v>745</v>
      </c>
      <c r="C189" s="178" t="s">
        <v>3076</v>
      </c>
      <c r="D189" s="179" t="s">
        <v>3077</v>
      </c>
      <c r="E189" s="177" t="s">
        <v>2707</v>
      </c>
      <c r="F189" s="180" t="e">
        <f>VLOOKUP(B189,#REF!,15,0)</f>
        <v>#REF!</v>
      </c>
      <c r="G189" s="177" t="s">
        <v>2704</v>
      </c>
      <c r="H189" s="179" t="str">
        <f>VLOOKUP(C189,[3]MTC!$A$1:$B$65536,2,0)</f>
        <v>M105.0401</v>
      </c>
      <c r="I189" s="181" t="str">
        <f t="shared" si="8"/>
        <v>M105.0401</v>
      </c>
    </row>
    <row r="190" spans="1:9" hidden="1" x14ac:dyDescent="0.25">
      <c r="A190" s="177">
        <v>189</v>
      </c>
      <c r="B190" s="177" t="s">
        <v>739</v>
      </c>
      <c r="C190" s="178" t="s">
        <v>3078</v>
      </c>
      <c r="D190" s="179" t="s">
        <v>3079</v>
      </c>
      <c r="E190" s="177" t="s">
        <v>2707</v>
      </c>
      <c r="F190" s="180" t="e">
        <f>VLOOKUP(B190,#REF!,15,0)</f>
        <v>#REF!</v>
      </c>
      <c r="G190" s="177" t="s">
        <v>2704</v>
      </c>
      <c r="H190" s="179" t="str">
        <f>VLOOKUP(C190,[3]MTC!$A$1:$B$65536,2,0)</f>
        <v>M105.0203</v>
      </c>
      <c r="I190" s="181" t="str">
        <f t="shared" si="8"/>
        <v>M105.0203</v>
      </c>
    </row>
    <row r="191" spans="1:9" hidden="1" x14ac:dyDescent="0.25">
      <c r="A191" s="177">
        <v>190</v>
      </c>
      <c r="B191" s="177" t="s">
        <v>742</v>
      </c>
      <c r="C191" s="178" t="s">
        <v>3080</v>
      </c>
      <c r="D191" s="179" t="s">
        <v>3081</v>
      </c>
      <c r="E191" s="177" t="s">
        <v>2707</v>
      </c>
      <c r="F191" s="180" t="e">
        <f>VLOOKUP(B191,#REF!,15,0)</f>
        <v>#REF!</v>
      </c>
      <c r="G191" s="177" t="s">
        <v>2704</v>
      </c>
      <c r="H191" s="179" t="str">
        <f>VLOOKUP(C191,[3]MTC!$A$1:$B$65536,2,0)</f>
        <v>M105.0301</v>
      </c>
      <c r="I191" s="181" t="str">
        <f t="shared" si="8"/>
        <v>M105.0301</v>
      </c>
    </row>
    <row r="192" spans="1:9" hidden="1" x14ac:dyDescent="0.25">
      <c r="A192" s="177">
        <v>191</v>
      </c>
      <c r="B192" s="177" t="s">
        <v>747</v>
      </c>
      <c r="C192" s="178" t="s">
        <v>3082</v>
      </c>
      <c r="D192" s="179" t="s">
        <v>3083</v>
      </c>
      <c r="E192" s="177" t="s">
        <v>2707</v>
      </c>
      <c r="F192" s="180" t="e">
        <f>VLOOKUP(B192,#REF!,15,0)</f>
        <v>#REF!</v>
      </c>
      <c r="G192" s="177" t="s">
        <v>2704</v>
      </c>
      <c r="H192" s="179" t="str">
        <f>VLOOKUP(C192,[3]MTC!$A$1:$B$65536,2,0)</f>
        <v>M105.0402</v>
      </c>
      <c r="I192" s="181" t="str">
        <f t="shared" si="8"/>
        <v>M105.0402</v>
      </c>
    </row>
    <row r="193" spans="1:9" hidden="1" x14ac:dyDescent="0.25">
      <c r="A193" s="177">
        <v>192</v>
      </c>
      <c r="B193" s="177" t="s">
        <v>765</v>
      </c>
      <c r="C193" s="178" t="s">
        <v>3084</v>
      </c>
      <c r="D193" s="179" t="s">
        <v>766</v>
      </c>
      <c r="E193" s="177" t="s">
        <v>2707</v>
      </c>
      <c r="F193" s="180" t="e">
        <f>VLOOKUP(B193,#REF!,15,0)</f>
        <v>#REF!</v>
      </c>
      <c r="G193" s="177" t="s">
        <v>2704</v>
      </c>
      <c r="H193" s="179" t="str">
        <f>VLOOKUP(C193,[3]MTC!$A$1:$B$65536,2,0)</f>
        <v>M105.0801</v>
      </c>
      <c r="I193" s="181" t="str">
        <f t="shared" si="8"/>
        <v>M105.0801</v>
      </c>
    </row>
    <row r="194" spans="1:9" hidden="1" x14ac:dyDescent="0.25">
      <c r="A194" s="177">
        <v>193</v>
      </c>
      <c r="B194" s="177" t="s">
        <v>104</v>
      </c>
      <c r="C194" s="178" t="s">
        <v>3085</v>
      </c>
      <c r="D194" s="179" t="s">
        <v>3086</v>
      </c>
      <c r="E194" s="177" t="s">
        <v>2707</v>
      </c>
      <c r="F194" s="180" t="e">
        <f>VLOOKUP(B194,#REF!,15,0)</f>
        <v>#REF!</v>
      </c>
      <c r="G194" s="177" t="s">
        <v>2704</v>
      </c>
      <c r="H194" s="179" t="str">
        <f>VLOOKUP(C194,[3]MTC!$A$1:$B$65536,2,0)</f>
        <v>M101.0701</v>
      </c>
      <c r="I194" s="181" t="str">
        <f t="shared" si="8"/>
        <v>M101.0701</v>
      </c>
    </row>
    <row r="195" spans="1:9" hidden="1" x14ac:dyDescent="0.25">
      <c r="A195" s="177">
        <v>194</v>
      </c>
      <c r="B195" s="177" t="s">
        <v>627</v>
      </c>
      <c r="C195" s="178" t="s">
        <v>3087</v>
      </c>
      <c r="D195" s="179" t="s">
        <v>3088</v>
      </c>
      <c r="E195" s="177" t="s">
        <v>2707</v>
      </c>
      <c r="F195" s="180" t="e">
        <f>VLOOKUP(B195,#REF!,15,0)</f>
        <v>#REF!</v>
      </c>
      <c r="G195" s="177" t="s">
        <v>2704</v>
      </c>
      <c r="H195" s="179" t="str">
        <f>VLOOKUP(C195,[3]MTC!$A$1:$B$65536,2,0)</f>
        <v>M103.1601</v>
      </c>
      <c r="I195" s="181" t="str">
        <f t="shared" si="8"/>
        <v>M103.1601</v>
      </c>
    </row>
    <row r="196" spans="1:9" hidden="1" x14ac:dyDescent="0.25">
      <c r="A196" s="177">
        <v>195</v>
      </c>
      <c r="B196" s="182" t="s">
        <v>642</v>
      </c>
      <c r="C196" s="178" t="s">
        <v>3089</v>
      </c>
      <c r="D196" s="179" t="s">
        <v>3090</v>
      </c>
      <c r="E196" s="177" t="s">
        <v>2707</v>
      </c>
      <c r="F196" s="180" t="e">
        <f>VLOOKUP(B196,#REF!,15,0)</f>
        <v>#REF!</v>
      </c>
      <c r="G196" s="177" t="s">
        <v>2704</v>
      </c>
      <c r="H196" s="179" t="str">
        <f>VLOOKUP(C196,[3]MTC!$A$1:$B$65536,2,0)</f>
        <v>M104.0101</v>
      </c>
      <c r="I196" s="184" t="e">
        <f>#REF!</f>
        <v>#REF!</v>
      </c>
    </row>
    <row r="197" spans="1:9" hidden="1" x14ac:dyDescent="0.25">
      <c r="A197" s="177">
        <v>196</v>
      </c>
      <c r="B197" s="177" t="s">
        <v>619</v>
      </c>
      <c r="C197" s="178" t="s">
        <v>3091</v>
      </c>
      <c r="D197" s="179" t="s">
        <v>3092</v>
      </c>
      <c r="E197" s="177" t="s">
        <v>2707</v>
      </c>
      <c r="F197" s="180" t="e">
        <f>VLOOKUP(B197,#REF!,15,0)</f>
        <v>#REF!</v>
      </c>
      <c r="G197" s="177" t="s">
        <v>2704</v>
      </c>
      <c r="H197" s="179" t="str">
        <f>VLOOKUP(C197,[3]MTC!$A$1:$B$65536,2,0)</f>
        <v>M103.1501</v>
      </c>
      <c r="I197" s="181" t="str">
        <f t="shared" ref="I197:I202" si="9">H197</f>
        <v>M103.1501</v>
      </c>
    </row>
    <row r="198" spans="1:9" hidden="1" x14ac:dyDescent="0.25">
      <c r="A198" s="177">
        <v>197</v>
      </c>
      <c r="B198" s="177" t="s">
        <v>622</v>
      </c>
      <c r="C198" s="178" t="s">
        <v>3093</v>
      </c>
      <c r="D198" s="179" t="s">
        <v>3094</v>
      </c>
      <c r="E198" s="177" t="s">
        <v>2707</v>
      </c>
      <c r="F198" s="180" t="e">
        <f>VLOOKUP(B198,#REF!,15,0)</f>
        <v>#REF!</v>
      </c>
      <c r="G198" s="177" t="s">
        <v>2704</v>
      </c>
      <c r="H198" s="179" t="str">
        <f>VLOOKUP(C198,[3]MTC!$A$1:$B$65536,2,0)</f>
        <v>M103.1502</v>
      </c>
      <c r="I198" s="181" t="str">
        <f t="shared" si="9"/>
        <v>M103.1502</v>
      </c>
    </row>
    <row r="199" spans="1:9" hidden="1" x14ac:dyDescent="0.25">
      <c r="A199" s="177">
        <v>198</v>
      </c>
      <c r="B199" s="177" t="s">
        <v>647</v>
      </c>
      <c r="C199" s="178" t="s">
        <v>3095</v>
      </c>
      <c r="D199" s="179" t="s">
        <v>3096</v>
      </c>
      <c r="E199" s="177" t="s">
        <v>2707</v>
      </c>
      <c r="F199" s="180" t="e">
        <f>VLOOKUP(B199,#REF!,15,0)</f>
        <v>#REF!</v>
      </c>
      <c r="G199" s="177" t="s">
        <v>2704</v>
      </c>
      <c r="H199" s="179" t="str">
        <f>VLOOKUP(C199,[3]MTC!$A$1:$B$65536,2,0)</f>
        <v>M104.0201</v>
      </c>
      <c r="I199" s="181" t="str">
        <f t="shared" si="9"/>
        <v>M104.0201</v>
      </c>
    </row>
    <row r="200" spans="1:9" hidden="1" x14ac:dyDescent="0.25">
      <c r="A200" s="177">
        <v>199</v>
      </c>
      <c r="B200" s="177" t="s">
        <v>650</v>
      </c>
      <c r="C200" s="178" t="s">
        <v>3097</v>
      </c>
      <c r="D200" s="179" t="s">
        <v>3098</v>
      </c>
      <c r="E200" s="177" t="s">
        <v>2707</v>
      </c>
      <c r="F200" s="180" t="e">
        <f>VLOOKUP(B200,#REF!,15,0)</f>
        <v>#REF!</v>
      </c>
      <c r="G200" s="177" t="s">
        <v>2704</v>
      </c>
      <c r="H200" s="179" t="str">
        <f>VLOOKUP(C200,[3]MTC!$A$1:$B$65536,2,0)</f>
        <v>M104.0202</v>
      </c>
      <c r="I200" s="181" t="str">
        <f t="shared" si="9"/>
        <v>M104.0202</v>
      </c>
    </row>
    <row r="201" spans="1:9" hidden="1" x14ac:dyDescent="0.25">
      <c r="A201" s="177">
        <v>200</v>
      </c>
      <c r="B201" s="177" t="s">
        <v>657</v>
      </c>
      <c r="C201" s="178" t="s">
        <v>3099</v>
      </c>
      <c r="D201" s="179" t="s">
        <v>3100</v>
      </c>
      <c r="E201" s="177" t="s">
        <v>2707</v>
      </c>
      <c r="F201" s="180" t="e">
        <f>VLOOKUP(B201,#REF!,15,0)</f>
        <v>#REF!</v>
      </c>
      <c r="G201" s="177" t="s">
        <v>2704</v>
      </c>
      <c r="H201" s="179" t="str">
        <f>VLOOKUP(C201,[3]MTC!$A$1:$B$65536,2,0)</f>
        <v>M104.0301</v>
      </c>
      <c r="I201" s="181" t="str">
        <f t="shared" si="9"/>
        <v>M104.0301</v>
      </c>
    </row>
    <row r="202" spans="1:9" hidden="1" x14ac:dyDescent="0.25">
      <c r="A202" s="177">
        <v>201</v>
      </c>
      <c r="B202" s="177" t="s">
        <v>660</v>
      </c>
      <c r="C202" s="178" t="s">
        <v>3101</v>
      </c>
      <c r="D202" s="179" t="s">
        <v>3102</v>
      </c>
      <c r="E202" s="177" t="s">
        <v>2707</v>
      </c>
      <c r="F202" s="180" t="e">
        <f>VLOOKUP(B202,#REF!,15,0)</f>
        <v>#REF!</v>
      </c>
      <c r="G202" s="177" t="s">
        <v>2704</v>
      </c>
      <c r="H202" s="179" t="str">
        <f>VLOOKUP(C202,[3]MTC!$A$1:$B$65536,2,0)</f>
        <v>M104.0302</v>
      </c>
      <c r="I202" s="181" t="str">
        <f t="shared" si="9"/>
        <v>M104.0302</v>
      </c>
    </row>
    <row r="203" spans="1:9" hidden="1" x14ac:dyDescent="0.25">
      <c r="A203" s="177">
        <v>202</v>
      </c>
      <c r="B203" s="182" t="s">
        <v>78</v>
      </c>
      <c r="C203" s="178" t="s">
        <v>3103</v>
      </c>
      <c r="D203" s="179" t="s">
        <v>3104</v>
      </c>
      <c r="E203" s="177" t="s">
        <v>2707</v>
      </c>
      <c r="F203" s="180" t="e">
        <f>VLOOKUP(B203,#REF!,15,0)</f>
        <v>#REF!</v>
      </c>
      <c r="G203" s="177" t="s">
        <v>2704</v>
      </c>
      <c r="H203" s="179" t="str">
        <f>VLOOKUP(C203,[3]MTC!$A$1:$B$65536,2,0)</f>
        <v>M101.0502</v>
      </c>
      <c r="I203" s="184" t="e">
        <f>#REF!</f>
        <v>#REF!</v>
      </c>
    </row>
    <row r="204" spans="1:9" hidden="1" x14ac:dyDescent="0.25">
      <c r="A204" s="177">
        <v>203</v>
      </c>
      <c r="B204" s="182" t="s">
        <v>81</v>
      </c>
      <c r="C204" s="178" t="s">
        <v>3105</v>
      </c>
      <c r="D204" s="179" t="s">
        <v>3106</v>
      </c>
      <c r="E204" s="177" t="s">
        <v>2707</v>
      </c>
      <c r="F204" s="180" t="e">
        <f>VLOOKUP(B204,#REF!,15,0)</f>
        <v>#REF!</v>
      </c>
      <c r="G204" s="177" t="s">
        <v>2704</v>
      </c>
      <c r="H204" s="179" t="str">
        <f>VLOOKUP(C204,[3]MTC!$A$1:$B$65536,2,0)</f>
        <v>M101.0503</v>
      </c>
      <c r="I204" s="184" t="e">
        <f>#REF!</f>
        <v>#REF!</v>
      </c>
    </row>
    <row r="205" spans="1:9" hidden="1" x14ac:dyDescent="0.25">
      <c r="A205" s="177">
        <v>204</v>
      </c>
      <c r="B205" s="182" t="s">
        <v>84</v>
      </c>
      <c r="C205" s="178" t="s">
        <v>3107</v>
      </c>
      <c r="D205" s="179" t="s">
        <v>3108</v>
      </c>
      <c r="E205" s="177" t="s">
        <v>2707</v>
      </c>
      <c r="F205" s="180" t="e">
        <f>VLOOKUP(B205,#REF!,15,0)</f>
        <v>#REF!</v>
      </c>
      <c r="G205" s="177" t="s">
        <v>2704</v>
      </c>
      <c r="H205" s="179" t="str">
        <f>VLOOKUP(C205,[3]MTC!$A$1:$B$65536,2,0)</f>
        <v>M101.0504</v>
      </c>
      <c r="I205" s="184" t="e">
        <f>#REF!</f>
        <v>#REF!</v>
      </c>
    </row>
    <row r="206" spans="1:9" hidden="1" x14ac:dyDescent="0.25">
      <c r="A206" s="177">
        <v>205</v>
      </c>
      <c r="B206" s="182" t="s">
        <v>87</v>
      </c>
      <c r="C206" s="178" t="s">
        <v>3109</v>
      </c>
      <c r="D206" s="179" t="s">
        <v>3110</v>
      </c>
      <c r="E206" s="177" t="s">
        <v>2707</v>
      </c>
      <c r="F206" s="180" t="e">
        <f>VLOOKUP(B206,#REF!,15,0)</f>
        <v>#REF!</v>
      </c>
      <c r="G206" s="177" t="s">
        <v>2704</v>
      </c>
      <c r="H206" s="179" t="str">
        <f>VLOOKUP(C206,[3]MTC!$A$1:$B$65536,2,0)</f>
        <v>M101.0505</v>
      </c>
      <c r="I206" s="184" t="e">
        <f>#REF!</f>
        <v>#REF!</v>
      </c>
    </row>
    <row r="207" spans="1:9" hidden="1" x14ac:dyDescent="0.25">
      <c r="A207" s="177">
        <v>206</v>
      </c>
      <c r="B207" s="182" t="s">
        <v>90</v>
      </c>
      <c r="C207" s="178" t="s">
        <v>3111</v>
      </c>
      <c r="D207" s="179" t="s">
        <v>3112</v>
      </c>
      <c r="E207" s="177" t="s">
        <v>2707</v>
      </c>
      <c r="F207" s="180" t="e">
        <f>VLOOKUP(B207,#REF!,15,0)</f>
        <v>#REF!</v>
      </c>
      <c r="G207" s="177" t="s">
        <v>2704</v>
      </c>
      <c r="H207" s="179" t="str">
        <f>VLOOKUP(C207,[3]MTC!$A$1:$B$65536,2,0)</f>
        <v>M101.0506</v>
      </c>
      <c r="I207" s="184" t="e">
        <f>#REF!</f>
        <v>#REF!</v>
      </c>
    </row>
    <row r="208" spans="1:9" hidden="1" x14ac:dyDescent="0.25">
      <c r="A208" s="177">
        <v>207</v>
      </c>
      <c r="B208" s="182" t="s">
        <v>1424</v>
      </c>
      <c r="C208" s="178" t="s">
        <v>3113</v>
      </c>
      <c r="D208" s="179" t="s">
        <v>3114</v>
      </c>
      <c r="E208" s="177" t="s">
        <v>2707</v>
      </c>
      <c r="F208" s="180" t="e">
        <f>VLOOKUP(B208,#REF!,15,0)</f>
        <v>#REF!</v>
      </c>
      <c r="G208" s="177" t="s">
        <v>2704</v>
      </c>
      <c r="H208" s="179" t="e">
        <f>VLOOKUP(C208,[3]MTC!$A$1:$B$65536,2,0)</f>
        <v>#N/A</v>
      </c>
      <c r="I208" s="184" t="e">
        <f>#REF!</f>
        <v>#REF!</v>
      </c>
    </row>
    <row r="209" spans="1:10" hidden="1" x14ac:dyDescent="0.25">
      <c r="A209" s="177">
        <v>208</v>
      </c>
      <c r="B209" s="177" t="s">
        <v>373</v>
      </c>
      <c r="C209" s="178" t="s">
        <v>3115</v>
      </c>
      <c r="D209" s="179" t="s">
        <v>3116</v>
      </c>
      <c r="E209" s="177" t="s">
        <v>2707</v>
      </c>
      <c r="F209" s="180" t="e">
        <f>VLOOKUP(B209,#REF!,15,0)</f>
        <v>#REF!</v>
      </c>
      <c r="G209" s="177" t="s">
        <v>2704</v>
      </c>
      <c r="H209" s="179" t="str">
        <f>VLOOKUP(C209,[3]MTC!$A$1:$B$65536,2,0)</f>
        <v>M102.0901</v>
      </c>
      <c r="I209" s="181" t="str">
        <f>H209</f>
        <v>M102.0901</v>
      </c>
    </row>
    <row r="210" spans="1:10" hidden="1" x14ac:dyDescent="0.25">
      <c r="A210" s="177">
        <v>209</v>
      </c>
      <c r="B210" s="177" t="s">
        <v>376</v>
      </c>
      <c r="C210" s="178" t="s">
        <v>3117</v>
      </c>
      <c r="D210" s="179" t="s">
        <v>3118</v>
      </c>
      <c r="E210" s="177" t="s">
        <v>2707</v>
      </c>
      <c r="F210" s="180" t="e">
        <f>VLOOKUP(B210,#REF!,15,0)</f>
        <v>#REF!</v>
      </c>
      <c r="G210" s="177" t="s">
        <v>2704</v>
      </c>
      <c r="H210" s="179" t="str">
        <f>VLOOKUP(C210,[3]MTC!$A$1:$B$65536,2,0)</f>
        <v>M102.0902</v>
      </c>
      <c r="I210" s="181" t="str">
        <f>H210</f>
        <v>M102.0902</v>
      </c>
    </row>
    <row r="211" spans="1:10" hidden="1" x14ac:dyDescent="0.25">
      <c r="A211" s="177">
        <v>210</v>
      </c>
      <c r="B211" s="177" t="s">
        <v>379</v>
      </c>
      <c r="C211" s="178" t="s">
        <v>3119</v>
      </c>
      <c r="D211" s="179" t="s">
        <v>3120</v>
      </c>
      <c r="E211" s="177" t="s">
        <v>2707</v>
      </c>
      <c r="F211" s="180" t="e">
        <f>VLOOKUP(B211,#REF!,15,0)</f>
        <v>#REF!</v>
      </c>
      <c r="G211" s="177" t="s">
        <v>2704</v>
      </c>
      <c r="H211" s="179" t="str">
        <f>VLOOKUP(C211,[3]MTC!$A$1:$B$65536,2,0)</f>
        <v>M102.0903</v>
      </c>
      <c r="I211" s="181" t="str">
        <f>H211</f>
        <v>M102.0903</v>
      </c>
    </row>
    <row r="212" spans="1:10" hidden="1" x14ac:dyDescent="0.25">
      <c r="A212" s="177">
        <v>211</v>
      </c>
      <c r="B212" s="177" t="s">
        <v>383</v>
      </c>
      <c r="C212" s="178" t="s">
        <v>3121</v>
      </c>
      <c r="D212" s="179" t="s">
        <v>3122</v>
      </c>
      <c r="E212" s="177" t="s">
        <v>2707</v>
      </c>
      <c r="F212" s="180" t="e">
        <f>VLOOKUP(B212,#REF!,15,0)</f>
        <v>#REF!</v>
      </c>
      <c r="G212" s="177" t="s">
        <v>2704</v>
      </c>
      <c r="H212" s="179" t="str">
        <f>VLOOKUP(C212,[3]MTC!$A$1:$B$65536,2,0)</f>
        <v>M102.1001</v>
      </c>
      <c r="I212" s="181" t="str">
        <f>H212</f>
        <v>M102.1001</v>
      </c>
    </row>
    <row r="213" spans="1:10" hidden="1" x14ac:dyDescent="0.25">
      <c r="A213" s="177">
        <v>212</v>
      </c>
      <c r="B213" s="182" t="s">
        <v>1535</v>
      </c>
      <c r="C213" s="178" t="s">
        <v>3123</v>
      </c>
      <c r="D213" s="179" t="s">
        <v>1536</v>
      </c>
      <c r="E213" s="177" t="s">
        <v>2707</v>
      </c>
      <c r="F213" s="180" t="e">
        <f>VLOOKUP(B213,#REF!,15,0)</f>
        <v>#REF!</v>
      </c>
      <c r="G213" s="177" t="s">
        <v>2704</v>
      </c>
      <c r="H213" s="179" t="e">
        <f>VLOOKUP(C213,[3]MTC!$A$1:$B$65536,2,0)</f>
        <v>#REF!</v>
      </c>
      <c r="I213" s="184" t="e">
        <f>#REF!</f>
        <v>#REF!</v>
      </c>
      <c r="J213" s="176" t="s">
        <v>2949</v>
      </c>
    </row>
    <row r="214" spans="1:10" hidden="1" x14ac:dyDescent="0.25">
      <c r="A214" s="177">
        <v>213</v>
      </c>
      <c r="B214" s="177" t="s">
        <v>58</v>
      </c>
      <c r="C214" s="178" t="s">
        <v>3124</v>
      </c>
      <c r="D214" s="179" t="s">
        <v>3125</v>
      </c>
      <c r="E214" s="177" t="s">
        <v>2707</v>
      </c>
      <c r="F214" s="180" t="e">
        <f>VLOOKUP(B214,#REF!,15,0)</f>
        <v>#REF!</v>
      </c>
      <c r="G214" s="177" t="s">
        <v>2704</v>
      </c>
      <c r="H214" s="179" t="str">
        <f>VLOOKUP(C214,[3]MTC!$A$1:$B$65536,2,0)</f>
        <v>M101.0401</v>
      </c>
      <c r="I214" s="181" t="str">
        <f>H214</f>
        <v>M101.0401</v>
      </c>
    </row>
    <row r="215" spans="1:10" hidden="1" x14ac:dyDescent="0.25">
      <c r="A215" s="177">
        <v>214</v>
      </c>
      <c r="B215" s="182" t="s">
        <v>60</v>
      </c>
      <c r="C215" s="178" t="s">
        <v>3126</v>
      </c>
      <c r="D215" s="179" t="s">
        <v>3127</v>
      </c>
      <c r="E215" s="177" t="s">
        <v>2707</v>
      </c>
      <c r="F215" s="180" t="e">
        <f>VLOOKUP(B215,#REF!,15,0)</f>
        <v>#REF!</v>
      </c>
      <c r="G215" s="177" t="s">
        <v>2704</v>
      </c>
      <c r="H215" s="179" t="str">
        <f>VLOOKUP(C215,[3]MTC!$A$1:$B$65536,2,0)</f>
        <v>M101.0401a</v>
      </c>
      <c r="I215" s="184" t="e">
        <f>#REF!</f>
        <v>#REF!</v>
      </c>
    </row>
    <row r="216" spans="1:10" hidden="1" x14ac:dyDescent="0.25">
      <c r="A216" s="177">
        <v>215</v>
      </c>
      <c r="B216" s="182" t="s">
        <v>62</v>
      </c>
      <c r="C216" s="178" t="s">
        <v>3128</v>
      </c>
      <c r="D216" s="179" t="s">
        <v>3129</v>
      </c>
      <c r="E216" s="177" t="s">
        <v>2707</v>
      </c>
      <c r="F216" s="180" t="e">
        <f>VLOOKUP(B216,#REF!,15,0)</f>
        <v>#REF!</v>
      </c>
      <c r="G216" s="177" t="s">
        <v>2704</v>
      </c>
      <c r="H216" s="179" t="str">
        <f>VLOOKUP(C216,[3]MTC!$A$1:$B$65536,2,0)</f>
        <v>M101.0402</v>
      </c>
      <c r="I216" s="184" t="e">
        <f>#REF!</f>
        <v>#REF!</v>
      </c>
    </row>
    <row r="217" spans="1:10" hidden="1" x14ac:dyDescent="0.25">
      <c r="A217" s="177">
        <v>216</v>
      </c>
      <c r="B217" s="182" t="s">
        <v>64</v>
      </c>
      <c r="C217" s="178" t="s">
        <v>3130</v>
      </c>
      <c r="D217" s="179" t="s">
        <v>3131</v>
      </c>
      <c r="E217" s="177" t="s">
        <v>2707</v>
      </c>
      <c r="F217" s="180" t="e">
        <f>VLOOKUP(B217,#REF!,15,0)</f>
        <v>#REF!</v>
      </c>
      <c r="G217" s="177" t="s">
        <v>2704</v>
      </c>
      <c r="H217" s="179" t="str">
        <f>VLOOKUP(C217,[3]MTC!$A$1:$B$65536,2,0)</f>
        <v>M101.0403</v>
      </c>
      <c r="I217" s="184" t="e">
        <f>#REF!</f>
        <v>#REF!</v>
      </c>
    </row>
    <row r="218" spans="1:10" hidden="1" x14ac:dyDescent="0.25">
      <c r="A218" s="177">
        <v>217</v>
      </c>
      <c r="B218" s="182" t="s">
        <v>64</v>
      </c>
      <c r="C218" s="178" t="s">
        <v>3132</v>
      </c>
      <c r="D218" s="179" t="s">
        <v>3133</v>
      </c>
      <c r="E218" s="177" t="s">
        <v>2707</v>
      </c>
      <c r="F218" s="180" t="e">
        <f>VLOOKUP(B218,#REF!,15,0)</f>
        <v>#REF!</v>
      </c>
      <c r="G218" s="177" t="s">
        <v>2704</v>
      </c>
      <c r="H218" s="179" t="str">
        <f>VLOOKUP(C218,[3]MTC!$A$1:$B$65536,2,0)</f>
        <v>M101.0403</v>
      </c>
      <c r="I218" s="184" t="e">
        <f>I217</f>
        <v>#REF!</v>
      </c>
    </row>
    <row r="219" spans="1:10" hidden="1" x14ac:dyDescent="0.25">
      <c r="A219" s="177">
        <v>218</v>
      </c>
      <c r="B219" s="182" t="s">
        <v>66</v>
      </c>
      <c r="C219" s="178" t="s">
        <v>3134</v>
      </c>
      <c r="D219" s="179" t="s">
        <v>3135</v>
      </c>
      <c r="E219" s="177" t="s">
        <v>2707</v>
      </c>
      <c r="F219" s="180" t="e">
        <f>VLOOKUP(B219,#REF!,15,0)</f>
        <v>#REF!</v>
      </c>
      <c r="G219" s="177" t="s">
        <v>2704</v>
      </c>
      <c r="H219" s="179" t="str">
        <f>VLOOKUP(C219,[3]MTC!$A$1:$B$65536,2,0)</f>
        <v>M101.0404</v>
      </c>
      <c r="I219" s="184" t="e">
        <f>#REF!</f>
        <v>#REF!</v>
      </c>
    </row>
    <row r="220" spans="1:10" hidden="1" x14ac:dyDescent="0.25">
      <c r="A220" s="177">
        <v>219</v>
      </c>
      <c r="B220" s="182" t="s">
        <v>68</v>
      </c>
      <c r="C220" s="178" t="s">
        <v>3136</v>
      </c>
      <c r="D220" s="179" t="s">
        <v>3137</v>
      </c>
      <c r="E220" s="177" t="s">
        <v>2707</v>
      </c>
      <c r="F220" s="180" t="e">
        <f>VLOOKUP(B220,#REF!,15,0)</f>
        <v>#REF!</v>
      </c>
      <c r="G220" s="177" t="s">
        <v>2704</v>
      </c>
      <c r="H220" s="179" t="str">
        <f>VLOOKUP(C220,[3]MTC!$A$1:$B$65536,2,0)</f>
        <v>M101.0405</v>
      </c>
      <c r="I220" s="184" t="e">
        <f>#REF!</f>
        <v>#REF!</v>
      </c>
    </row>
    <row r="221" spans="1:10" hidden="1" x14ac:dyDescent="0.25">
      <c r="A221" s="177">
        <v>220</v>
      </c>
      <c r="B221" s="177" t="s">
        <v>902</v>
      </c>
      <c r="C221" s="178" t="s">
        <v>3138</v>
      </c>
      <c r="D221" s="179" t="s">
        <v>3139</v>
      </c>
      <c r="E221" s="177" t="s">
        <v>2707</v>
      </c>
      <c r="F221" s="180" t="e">
        <f>VLOOKUP(B221,#REF!,15,0)</f>
        <v>#REF!</v>
      </c>
      <c r="G221" s="177" t="s">
        <v>2704</v>
      </c>
      <c r="H221" s="179" t="str">
        <f>VLOOKUP(C221,[3]MTC!$A$1:$B$65536,2,0)</f>
        <v>M106.0903</v>
      </c>
      <c r="I221" s="181" t="str">
        <f>H221</f>
        <v>M106.0903</v>
      </c>
    </row>
    <row r="222" spans="1:10" hidden="1" x14ac:dyDescent="0.25">
      <c r="A222" s="177">
        <v>221</v>
      </c>
      <c r="B222" s="177" t="s">
        <v>857</v>
      </c>
      <c r="C222" s="178" t="s">
        <v>3140</v>
      </c>
      <c r="D222" s="179" t="s">
        <v>3141</v>
      </c>
      <c r="E222" s="177" t="s">
        <v>2707</v>
      </c>
      <c r="F222" s="180" t="e">
        <f>VLOOKUP(B222,#REF!,15,0)</f>
        <v>#REF!</v>
      </c>
      <c r="G222" s="177" t="s">
        <v>2704</v>
      </c>
      <c r="H222" s="179" t="str">
        <f>VLOOKUP(C222,[3]MTC!$A$1:$B$65536,2,0)</f>
        <v>M106.0502</v>
      </c>
      <c r="I222" s="181" t="str">
        <f>H222</f>
        <v>M106.0502</v>
      </c>
    </row>
    <row r="223" spans="1:10" hidden="1" x14ac:dyDescent="0.25">
      <c r="A223" s="177">
        <v>222</v>
      </c>
      <c r="B223" s="182" t="s">
        <v>785</v>
      </c>
      <c r="C223" s="178" t="s">
        <v>3142</v>
      </c>
      <c r="D223" s="179" t="s">
        <v>3143</v>
      </c>
      <c r="E223" s="177" t="s">
        <v>2707</v>
      </c>
      <c r="F223" s="180" t="e">
        <f>VLOOKUP(B223,#REF!,15,0)</f>
        <v>#REF!</v>
      </c>
      <c r="G223" s="177" t="s">
        <v>2704</v>
      </c>
      <c r="H223" s="179" t="str">
        <f>VLOOKUP(C223,[3]MTC!$A$1:$B$65536,2,0)</f>
        <v>M106.0103</v>
      </c>
      <c r="I223" s="184" t="e">
        <f>#REF!</f>
        <v>#REF!</v>
      </c>
    </row>
    <row r="224" spans="1:10" hidden="1" x14ac:dyDescent="0.25">
      <c r="A224" s="177">
        <v>223</v>
      </c>
      <c r="B224" s="177" t="s">
        <v>847</v>
      </c>
      <c r="C224" s="178" t="s">
        <v>3144</v>
      </c>
      <c r="D224" s="179" t="s">
        <v>3145</v>
      </c>
      <c r="E224" s="177" t="s">
        <v>2707</v>
      </c>
      <c r="F224" s="180" t="e">
        <f>VLOOKUP(B224,#REF!,15,0)</f>
        <v>#REF!</v>
      </c>
      <c r="G224" s="177" t="s">
        <v>2704</v>
      </c>
      <c r="H224" s="179" t="str">
        <f>VLOOKUP(C224,[3]MTC!$A$1:$B$65536,2,0)</f>
        <v>M106.0401</v>
      </c>
      <c r="I224" s="181" t="str">
        <f>H224</f>
        <v>M106.0401</v>
      </c>
    </row>
    <row r="225" spans="1:10" hidden="1" x14ac:dyDescent="0.25">
      <c r="A225" s="177">
        <v>224</v>
      </c>
      <c r="B225" s="177" t="s">
        <v>849</v>
      </c>
      <c r="C225" s="178" t="s">
        <v>3146</v>
      </c>
      <c r="D225" s="179" t="s">
        <v>3147</v>
      </c>
      <c r="E225" s="177" t="s">
        <v>2707</v>
      </c>
      <c r="F225" s="180" t="e">
        <f>VLOOKUP(B225,#REF!,15,0)</f>
        <v>#REF!</v>
      </c>
      <c r="G225" s="177" t="s">
        <v>2704</v>
      </c>
      <c r="H225" s="179" t="str">
        <f>VLOOKUP(C225,[3]MTC!$A$1:$B$65536,2,0)</f>
        <v>M106.0402</v>
      </c>
      <c r="I225" s="181" t="str">
        <f>H225</f>
        <v>M106.0402</v>
      </c>
    </row>
    <row r="226" spans="1:10" hidden="1" x14ac:dyDescent="0.25">
      <c r="A226" s="177">
        <v>225</v>
      </c>
      <c r="B226" s="177" t="s">
        <v>851</v>
      </c>
      <c r="C226" s="178" t="s">
        <v>3148</v>
      </c>
      <c r="D226" s="179" t="s">
        <v>3149</v>
      </c>
      <c r="E226" s="177" t="s">
        <v>2707</v>
      </c>
      <c r="F226" s="180" t="e">
        <f>VLOOKUP(B226,#REF!,15,0)</f>
        <v>#REF!</v>
      </c>
      <c r="G226" s="177" t="s">
        <v>2704</v>
      </c>
      <c r="H226" s="179" t="str">
        <f>VLOOKUP(C226,[3]MTC!$A$1:$B$65536,2,0)</f>
        <v>M106.0403</v>
      </c>
      <c r="I226" s="181" t="str">
        <f>H226</f>
        <v>M106.0403</v>
      </c>
    </row>
    <row r="227" spans="1:10" hidden="1" x14ac:dyDescent="0.25">
      <c r="A227" s="177">
        <v>226</v>
      </c>
      <c r="B227" s="177" t="s">
        <v>830</v>
      </c>
      <c r="C227" s="178" t="s">
        <v>3150</v>
      </c>
      <c r="D227" s="179" t="s">
        <v>3151</v>
      </c>
      <c r="E227" s="177" t="s">
        <v>2707</v>
      </c>
      <c r="F227" s="180" t="e">
        <f>VLOOKUP(B227,#REF!,15,0)</f>
        <v>#REF!</v>
      </c>
      <c r="G227" s="177" t="s">
        <v>2704</v>
      </c>
      <c r="H227" s="179" t="str">
        <f>VLOOKUP(C227,[3]MTC!$A$1:$B$65536,2,0)</f>
        <v>M106.0301</v>
      </c>
      <c r="I227" s="181" t="str">
        <f>H227</f>
        <v>M106.0301</v>
      </c>
    </row>
    <row r="228" spans="1:10" hidden="1" x14ac:dyDescent="0.25">
      <c r="A228" s="177">
        <v>227</v>
      </c>
      <c r="B228" s="177" t="s">
        <v>833</v>
      </c>
      <c r="C228" s="178" t="s">
        <v>3152</v>
      </c>
      <c r="D228" s="179" t="s">
        <v>3153</v>
      </c>
      <c r="E228" s="177" t="s">
        <v>2707</v>
      </c>
      <c r="F228" s="180" t="e">
        <f>VLOOKUP(B228,#REF!,15,0)</f>
        <v>#REF!</v>
      </c>
      <c r="G228" s="177" t="s">
        <v>2704</v>
      </c>
      <c r="H228" s="179" t="str">
        <f>VLOOKUP(C228,[3]MTC!$A$1:$B$65536,2,0)</f>
        <v>M106.0302</v>
      </c>
      <c r="I228" s="181" t="str">
        <f>H228</f>
        <v>M106.0302</v>
      </c>
    </row>
    <row r="229" spans="1:10" hidden="1" x14ac:dyDescent="0.25">
      <c r="A229" s="177">
        <v>228</v>
      </c>
      <c r="B229" s="182" t="s">
        <v>839</v>
      </c>
      <c r="C229" s="178" t="s">
        <v>3154</v>
      </c>
      <c r="D229" s="179" t="s">
        <v>3155</v>
      </c>
      <c r="E229" s="177" t="s">
        <v>2707</v>
      </c>
      <c r="F229" s="180" t="e">
        <f>VLOOKUP(B229,#REF!,15,0)</f>
        <v>#REF!</v>
      </c>
      <c r="G229" s="177" t="s">
        <v>2704</v>
      </c>
      <c r="H229" s="179" t="str">
        <f>VLOOKUP(C229,[3]MTC!$A$1:$B$65536,2,0)</f>
        <v>M106.0303</v>
      </c>
      <c r="I229" s="184" t="e">
        <f>#REF!</f>
        <v>#REF!</v>
      </c>
    </row>
    <row r="230" spans="1:10" hidden="1" x14ac:dyDescent="0.25">
      <c r="A230" s="177">
        <v>229</v>
      </c>
      <c r="B230" s="177" t="s">
        <v>808</v>
      </c>
      <c r="C230" s="178" t="s">
        <v>3156</v>
      </c>
      <c r="D230" s="179" t="s">
        <v>3157</v>
      </c>
      <c r="E230" s="177" t="s">
        <v>2707</v>
      </c>
      <c r="F230" s="180" t="e">
        <f>VLOOKUP(B230,#REF!,15,0)</f>
        <v>#REF!</v>
      </c>
      <c r="G230" s="177" t="s">
        <v>2704</v>
      </c>
      <c r="H230" s="179" t="str">
        <f>VLOOKUP(C230,[3]MTC!$A$1:$B$65536,2,0)</f>
        <v>M106.0202</v>
      </c>
      <c r="I230" s="181" t="str">
        <f t="shared" ref="I230:I237" si="10">H230</f>
        <v>M106.0202</v>
      </c>
    </row>
    <row r="231" spans="1:10" hidden="1" x14ac:dyDescent="0.25">
      <c r="A231" s="177">
        <v>230</v>
      </c>
      <c r="B231" s="177" t="s">
        <v>810</v>
      </c>
      <c r="C231" s="178" t="s">
        <v>3158</v>
      </c>
      <c r="D231" s="179" t="s">
        <v>3159</v>
      </c>
      <c r="E231" s="177" t="s">
        <v>2707</v>
      </c>
      <c r="F231" s="180" t="e">
        <f>VLOOKUP(B231,#REF!,15,0)</f>
        <v>#REF!</v>
      </c>
      <c r="G231" s="177" t="s">
        <v>2704</v>
      </c>
      <c r="H231" s="179" t="str">
        <f>VLOOKUP(C231,[3]MTC!$A$1:$B$65536,2,0)</f>
        <v>M106.0203</v>
      </c>
      <c r="I231" s="181" t="str">
        <f t="shared" si="10"/>
        <v>M106.0203</v>
      </c>
    </row>
    <row r="232" spans="1:10" hidden="1" x14ac:dyDescent="0.25">
      <c r="A232" s="177">
        <v>231</v>
      </c>
      <c r="B232" s="177" t="s">
        <v>812</v>
      </c>
      <c r="C232" s="178" t="s">
        <v>3160</v>
      </c>
      <c r="D232" s="179" t="s">
        <v>3161</v>
      </c>
      <c r="E232" s="177" t="s">
        <v>2707</v>
      </c>
      <c r="F232" s="180" t="e">
        <f>VLOOKUP(B232,#REF!,15,0)</f>
        <v>#REF!</v>
      </c>
      <c r="G232" s="177" t="s">
        <v>2704</v>
      </c>
      <c r="H232" s="179" t="str">
        <f>VLOOKUP(C232,[3]MTC!$A$1:$B$65536,2,0)</f>
        <v>M106.0204</v>
      </c>
      <c r="I232" s="181" t="str">
        <f t="shared" si="10"/>
        <v>M106.0204</v>
      </c>
    </row>
    <row r="233" spans="1:10" hidden="1" x14ac:dyDescent="0.25">
      <c r="A233" s="177">
        <v>232</v>
      </c>
      <c r="B233" s="177" t="s">
        <v>814</v>
      </c>
      <c r="C233" s="178" t="s">
        <v>3162</v>
      </c>
      <c r="D233" s="179" t="s">
        <v>3163</v>
      </c>
      <c r="E233" s="177" t="s">
        <v>2707</v>
      </c>
      <c r="F233" s="180" t="e">
        <f>VLOOKUP(B233,#REF!,15,0)</f>
        <v>#REF!</v>
      </c>
      <c r="G233" s="177" t="s">
        <v>2704</v>
      </c>
      <c r="H233" s="179" t="str">
        <f>VLOOKUP(C233,[3]MTC!$A$1:$B$65536,2,0)</f>
        <v>M106.0205</v>
      </c>
      <c r="I233" s="181" t="str">
        <f t="shared" si="10"/>
        <v>M106.0205</v>
      </c>
    </row>
    <row r="234" spans="1:10" hidden="1" x14ac:dyDescent="0.25">
      <c r="A234" s="177">
        <v>233</v>
      </c>
      <c r="B234" s="177" t="s">
        <v>818</v>
      </c>
      <c r="C234" s="178" t="s">
        <v>3164</v>
      </c>
      <c r="D234" s="179" t="s">
        <v>3165</v>
      </c>
      <c r="E234" s="177" t="s">
        <v>2707</v>
      </c>
      <c r="F234" s="180" t="e">
        <f>VLOOKUP(B234,#REF!,15,0)</f>
        <v>#REF!</v>
      </c>
      <c r="G234" s="177" t="s">
        <v>2704</v>
      </c>
      <c r="H234" s="179" t="str">
        <f>VLOOKUP(C234,[3]MTC!$A$1:$B$65536,2,0)</f>
        <v>M106.0207</v>
      </c>
      <c r="I234" s="181" t="str">
        <f t="shared" si="10"/>
        <v>M106.0207</v>
      </c>
    </row>
    <row r="235" spans="1:10" hidden="1" x14ac:dyDescent="0.25">
      <c r="A235" s="177">
        <v>234</v>
      </c>
      <c r="B235" s="177" t="s">
        <v>820</v>
      </c>
      <c r="C235" s="178" t="s">
        <v>3166</v>
      </c>
      <c r="D235" s="179" t="s">
        <v>3167</v>
      </c>
      <c r="E235" s="177" t="s">
        <v>2707</v>
      </c>
      <c r="F235" s="180" t="e">
        <f>VLOOKUP(B235,#REF!,15,0)</f>
        <v>#REF!</v>
      </c>
      <c r="G235" s="177" t="s">
        <v>2704</v>
      </c>
      <c r="H235" s="179" t="str">
        <f>VLOOKUP(C235,[3]MTC!$A$1:$B$65536,2,0)</f>
        <v>M106.0208</v>
      </c>
      <c r="I235" s="181" t="str">
        <f t="shared" si="10"/>
        <v>M106.0208</v>
      </c>
    </row>
    <row r="236" spans="1:10" hidden="1" x14ac:dyDescent="0.25">
      <c r="A236" s="177">
        <v>235</v>
      </c>
      <c r="B236" s="177" t="s">
        <v>825</v>
      </c>
      <c r="C236" s="178" t="s">
        <v>3168</v>
      </c>
      <c r="D236" s="179" t="s">
        <v>3169</v>
      </c>
      <c r="E236" s="177" t="s">
        <v>2707</v>
      </c>
      <c r="F236" s="180" t="e">
        <f>VLOOKUP(B236,#REF!,15,0)</f>
        <v>#REF!</v>
      </c>
      <c r="G236" s="177" t="s">
        <v>2704</v>
      </c>
      <c r="H236" s="179" t="str">
        <f>VLOOKUP(C236,[3]MTC!$A$1:$B$65536,2,0)</f>
        <v>M106.0210</v>
      </c>
      <c r="I236" s="181" t="str">
        <f t="shared" si="10"/>
        <v>M106.0210</v>
      </c>
    </row>
    <row r="237" spans="1:10" hidden="1" x14ac:dyDescent="0.25">
      <c r="A237" s="177">
        <v>236</v>
      </c>
      <c r="B237" s="177" t="s">
        <v>857</v>
      </c>
      <c r="C237" s="178" t="s">
        <v>3170</v>
      </c>
      <c r="D237" s="179" t="s">
        <v>3171</v>
      </c>
      <c r="E237" s="177" t="s">
        <v>2707</v>
      </c>
      <c r="F237" s="180" t="e">
        <f>VLOOKUP(B237,#REF!,15,0)</f>
        <v>#REF!</v>
      </c>
      <c r="G237" s="177" t="s">
        <v>2704</v>
      </c>
      <c r="H237" s="179" t="str">
        <f>VLOOKUP(C237,[3]MTC!$A$1:$B$65536,2,0)</f>
        <v>M106.0502</v>
      </c>
      <c r="I237" s="181" t="str">
        <f t="shared" si="10"/>
        <v>M106.0502</v>
      </c>
    </row>
    <row r="238" spans="1:10" hidden="1" x14ac:dyDescent="0.25">
      <c r="A238" s="177">
        <v>237</v>
      </c>
      <c r="B238" s="182" t="s">
        <v>865</v>
      </c>
      <c r="C238" s="178" t="s">
        <v>3172</v>
      </c>
      <c r="D238" s="179" t="s">
        <v>3173</v>
      </c>
      <c r="E238" s="177" t="s">
        <v>2707</v>
      </c>
      <c r="F238" s="180" t="e">
        <f>VLOOKUP(B238,#REF!,15,0)</f>
        <v>#REF!</v>
      </c>
      <c r="G238" s="177" t="s">
        <v>2704</v>
      </c>
      <c r="H238" s="179" t="str">
        <f>VLOOKUP(C238,[3]MTC!$A$1:$B$65536,2,0)</f>
        <v>M106.0505</v>
      </c>
      <c r="I238" s="184" t="e">
        <f>#REF!</f>
        <v>#REF!</v>
      </c>
      <c r="J238" s="176" t="s">
        <v>2949</v>
      </c>
    </row>
    <row r="239" spans="1:10" hidden="1" x14ac:dyDescent="0.25">
      <c r="A239" s="177">
        <v>238</v>
      </c>
      <c r="B239" s="182" t="s">
        <v>867</v>
      </c>
      <c r="C239" s="178" t="s">
        <v>3174</v>
      </c>
      <c r="D239" s="179" t="s">
        <v>3175</v>
      </c>
      <c r="E239" s="177" t="s">
        <v>2707</v>
      </c>
      <c r="F239" s="180" t="e">
        <f>VLOOKUP(B239,#REF!,15,0)</f>
        <v>#REF!</v>
      </c>
      <c r="G239" s="177" t="s">
        <v>2704</v>
      </c>
      <c r="H239" s="179" t="str">
        <f>VLOOKUP(C239,[3]MTC!$A$1:$B$65536,2,0)</f>
        <v>M106.0506</v>
      </c>
      <c r="I239" s="184" t="e">
        <f>#REF!</f>
        <v>#REF!</v>
      </c>
    </row>
    <row r="240" spans="1:10" hidden="1" x14ac:dyDescent="0.25">
      <c r="A240" s="177">
        <v>239</v>
      </c>
      <c r="B240" s="182" t="s">
        <v>785</v>
      </c>
      <c r="C240" s="178" t="s">
        <v>3176</v>
      </c>
      <c r="D240" s="179" t="s">
        <v>3177</v>
      </c>
      <c r="E240" s="177" t="s">
        <v>2707</v>
      </c>
      <c r="F240" s="180" t="e">
        <f>VLOOKUP(B240,#REF!,15,0)</f>
        <v>#REF!</v>
      </c>
      <c r="G240" s="177" t="s">
        <v>2704</v>
      </c>
      <c r="H240" s="179" t="str">
        <f>VLOOKUP(C240,[3]MTC!$A$1:$B$65536,2,0)</f>
        <v>M106.0103</v>
      </c>
      <c r="I240" s="184" t="e">
        <f>#REF!</f>
        <v>#REF!</v>
      </c>
    </row>
    <row r="241" spans="1:9" hidden="1" x14ac:dyDescent="0.25">
      <c r="A241" s="177">
        <v>240</v>
      </c>
      <c r="B241" s="182" t="s">
        <v>789</v>
      </c>
      <c r="C241" s="178" t="s">
        <v>3178</v>
      </c>
      <c r="D241" s="179" t="s">
        <v>3179</v>
      </c>
      <c r="E241" s="177" t="s">
        <v>2707</v>
      </c>
      <c r="F241" s="180" t="e">
        <f>VLOOKUP(B241,#REF!,15,0)</f>
        <v>#REF!</v>
      </c>
      <c r="G241" s="177" t="s">
        <v>2704</v>
      </c>
      <c r="H241" s="179" t="str">
        <f>VLOOKUP(C241,[3]MTC!$A$1:$B$65536,2,0)</f>
        <v>M106.0105</v>
      </c>
      <c r="I241" s="184" t="e">
        <f>#REF!</f>
        <v>#REF!</v>
      </c>
    </row>
    <row r="242" spans="1:9" hidden="1" x14ac:dyDescent="0.25">
      <c r="A242" s="177">
        <v>241</v>
      </c>
      <c r="B242" s="182" t="s">
        <v>792</v>
      </c>
      <c r="C242" s="178" t="s">
        <v>3180</v>
      </c>
      <c r="D242" s="179" t="s">
        <v>3181</v>
      </c>
      <c r="E242" s="177" t="s">
        <v>2707</v>
      </c>
      <c r="F242" s="180" t="e">
        <f>VLOOKUP(B242,#REF!,15,0)</f>
        <v>#REF!</v>
      </c>
      <c r="G242" s="177" t="s">
        <v>2704</v>
      </c>
      <c r="H242" s="179" t="str">
        <f>VLOOKUP(C242,[3]MTC!$A$1:$B$65536,2,0)</f>
        <v>M106.0106</v>
      </c>
      <c r="I242" s="184" t="e">
        <f>#REF!</f>
        <v>#REF!</v>
      </c>
    </row>
    <row r="243" spans="1:9" hidden="1" x14ac:dyDescent="0.25">
      <c r="A243" s="177">
        <v>242</v>
      </c>
      <c r="B243" s="182" t="s">
        <v>794</v>
      </c>
      <c r="C243" s="178" t="s">
        <v>3182</v>
      </c>
      <c r="D243" s="179" t="s">
        <v>3183</v>
      </c>
      <c r="E243" s="177" t="s">
        <v>2707</v>
      </c>
      <c r="F243" s="180" t="e">
        <f>VLOOKUP(B243,#REF!,15,0)</f>
        <v>#REF!</v>
      </c>
      <c r="G243" s="177" t="s">
        <v>2704</v>
      </c>
      <c r="H243" s="179" t="str">
        <f>VLOOKUP(C243,[3]MTC!$A$1:$B$65536,2,0)</f>
        <v>M106.0107</v>
      </c>
      <c r="I243" s="184" t="e">
        <f>#REF!</f>
        <v>#REF!</v>
      </c>
    </row>
    <row r="244" spans="1:9" hidden="1" x14ac:dyDescent="0.25">
      <c r="A244" s="177">
        <v>243</v>
      </c>
      <c r="B244" s="182" t="s">
        <v>799</v>
      </c>
      <c r="C244" s="178" t="s">
        <v>3184</v>
      </c>
      <c r="D244" s="179" t="s">
        <v>3185</v>
      </c>
      <c r="E244" s="177" t="s">
        <v>2707</v>
      </c>
      <c r="F244" s="180" t="e">
        <f>VLOOKUP(B244,#REF!,15,0)</f>
        <v>#REF!</v>
      </c>
      <c r="G244" s="177" t="s">
        <v>2704</v>
      </c>
      <c r="H244" s="179" t="str">
        <f>VLOOKUP(C244,[3]MTC!$A$1:$B$65536,2,0)</f>
        <v>M106.0109</v>
      </c>
      <c r="I244" s="184" t="e">
        <f>#REF!</f>
        <v>#REF!</v>
      </c>
    </row>
    <row r="245" spans="1:9" hidden="1" x14ac:dyDescent="0.25">
      <c r="A245" s="177">
        <v>244</v>
      </c>
      <c r="B245" s="182" t="s">
        <v>801</v>
      </c>
      <c r="C245" s="178" t="s">
        <v>3186</v>
      </c>
      <c r="D245" s="179" t="s">
        <v>3187</v>
      </c>
      <c r="E245" s="177" t="s">
        <v>2707</v>
      </c>
      <c r="F245" s="180" t="e">
        <f>VLOOKUP(B245,#REF!,15,0)</f>
        <v>#REF!</v>
      </c>
      <c r="G245" s="177" t="s">
        <v>2704</v>
      </c>
      <c r="H245" s="179" t="str">
        <f>VLOOKUP(C245,[3]MTC!$A$1:$B$65536,2,0)</f>
        <v>M106.0110</v>
      </c>
      <c r="I245" s="184" t="e">
        <f>#REF!</f>
        <v>#REF!</v>
      </c>
    </row>
    <row r="246" spans="1:9" hidden="1" x14ac:dyDescent="0.25">
      <c r="A246" s="177">
        <v>245</v>
      </c>
      <c r="B246" s="177" t="s">
        <v>410</v>
      </c>
      <c r="C246" s="178" t="s">
        <v>3188</v>
      </c>
      <c r="D246" s="179" t="s">
        <v>3189</v>
      </c>
      <c r="E246" s="177" t="s">
        <v>2707</v>
      </c>
      <c r="F246" s="180" t="e">
        <f>VLOOKUP(B246,#REF!,15,0)</f>
        <v>#REF!</v>
      </c>
      <c r="G246" s="177" t="s">
        <v>2704</v>
      </c>
      <c r="H246" s="179" t="str">
        <f>VLOOKUP(C246,[3]MTC!$A$1:$B$65536,2,0)</f>
        <v>M102.1201</v>
      </c>
      <c r="I246" s="181" t="str">
        <f t="shared" ref="I246:I252" si="11">H246</f>
        <v>M102.1201</v>
      </c>
    </row>
    <row r="247" spans="1:9" hidden="1" x14ac:dyDescent="0.25">
      <c r="A247" s="177">
        <v>246</v>
      </c>
      <c r="B247" s="177" t="s">
        <v>412</v>
      </c>
      <c r="C247" s="178" t="s">
        <v>3190</v>
      </c>
      <c r="D247" s="179" t="s">
        <v>3191</v>
      </c>
      <c r="E247" s="177" t="s">
        <v>2707</v>
      </c>
      <c r="F247" s="180" t="e">
        <f>VLOOKUP(B247,#REF!,15,0)</f>
        <v>#REF!</v>
      </c>
      <c r="G247" s="177" t="s">
        <v>2704</v>
      </c>
      <c r="H247" s="179" t="str">
        <f>VLOOKUP(C247,[3]MTC!$A$1:$B$65536,2,0)</f>
        <v>M102.1202</v>
      </c>
      <c r="I247" s="181" t="str">
        <f t="shared" si="11"/>
        <v>M102.1202</v>
      </c>
    </row>
    <row r="248" spans="1:9" hidden="1" x14ac:dyDescent="0.25">
      <c r="A248" s="177">
        <v>247</v>
      </c>
      <c r="B248" s="177" t="s">
        <v>1046</v>
      </c>
      <c r="C248" s="178" t="s">
        <v>3192</v>
      </c>
      <c r="D248" s="179" t="s">
        <v>3193</v>
      </c>
      <c r="E248" s="177" t="s">
        <v>2707</v>
      </c>
      <c r="F248" s="180" t="e">
        <f>VLOOKUP(B248,#REF!,15,0)</f>
        <v>#REF!</v>
      </c>
      <c r="G248" s="177" t="s">
        <v>2704</v>
      </c>
      <c r="H248" s="179" t="str">
        <f>VLOOKUP(C248,[3]MTC!$A$1:$B$65536,2,0)</f>
        <v>M109.0201</v>
      </c>
      <c r="I248" s="181" t="str">
        <f t="shared" si="11"/>
        <v>M109.0201</v>
      </c>
    </row>
    <row r="249" spans="1:9" hidden="1" x14ac:dyDescent="0.25">
      <c r="A249" s="177">
        <v>248</v>
      </c>
      <c r="B249" s="177" t="s">
        <v>1048</v>
      </c>
      <c r="C249" s="178" t="s">
        <v>3194</v>
      </c>
      <c r="D249" s="179" t="s">
        <v>3195</v>
      </c>
      <c r="E249" s="177" t="s">
        <v>2707</v>
      </c>
      <c r="F249" s="180" t="e">
        <f>VLOOKUP(B249,#REF!,15,0)</f>
        <v>#REF!</v>
      </c>
      <c r="G249" s="177" t="s">
        <v>2704</v>
      </c>
      <c r="H249" s="179" t="str">
        <f>VLOOKUP(C249,[3]MTC!$A$1:$B$65536,2,0)</f>
        <v>M109.0202</v>
      </c>
      <c r="I249" s="181" t="str">
        <f t="shared" si="11"/>
        <v>M109.0202</v>
      </c>
    </row>
    <row r="250" spans="1:9" hidden="1" x14ac:dyDescent="0.25">
      <c r="A250" s="177">
        <v>249</v>
      </c>
      <c r="B250" s="177" t="s">
        <v>1050</v>
      </c>
      <c r="C250" s="178" t="s">
        <v>3196</v>
      </c>
      <c r="D250" s="179" t="s">
        <v>3197</v>
      </c>
      <c r="E250" s="177" t="s">
        <v>2707</v>
      </c>
      <c r="F250" s="180" t="e">
        <f>VLOOKUP(B250,#REF!,15,0)</f>
        <v>#REF!</v>
      </c>
      <c r="G250" s="177" t="s">
        <v>2704</v>
      </c>
      <c r="H250" s="179" t="str">
        <f>VLOOKUP(C250,[3]MTC!$A$1:$B$65536,2,0)</f>
        <v>M109.0203</v>
      </c>
      <c r="I250" s="181" t="str">
        <f t="shared" si="11"/>
        <v>M109.0203</v>
      </c>
    </row>
    <row r="251" spans="1:9" hidden="1" x14ac:dyDescent="0.25">
      <c r="A251" s="177">
        <v>250</v>
      </c>
      <c r="B251" s="177" t="s">
        <v>1052</v>
      </c>
      <c r="C251" s="178" t="s">
        <v>3198</v>
      </c>
      <c r="D251" s="179" t="s">
        <v>1053</v>
      </c>
      <c r="E251" s="177" t="s">
        <v>2707</v>
      </c>
      <c r="F251" s="180" t="e">
        <f>VLOOKUP(B251,#REF!,15,0)</f>
        <v>#REF!</v>
      </c>
      <c r="G251" s="177" t="s">
        <v>2704</v>
      </c>
      <c r="H251" s="179" t="str">
        <f>VLOOKUP(C251,[3]MTC!$A$1:$B$65536,2,0)</f>
        <v>M109.0301</v>
      </c>
      <c r="I251" s="181" t="str">
        <f t="shared" si="11"/>
        <v>M109.0301</v>
      </c>
    </row>
    <row r="252" spans="1:9" hidden="1" x14ac:dyDescent="0.25">
      <c r="A252" s="177">
        <v>251</v>
      </c>
      <c r="B252" s="177" t="s">
        <v>1167</v>
      </c>
      <c r="C252" s="178" t="s">
        <v>3199</v>
      </c>
      <c r="D252" s="179" t="s">
        <v>3200</v>
      </c>
      <c r="E252" s="177" t="s">
        <v>2707</v>
      </c>
      <c r="F252" s="180" t="e">
        <f>VLOOKUP(B252,#REF!,15,0)</f>
        <v>#REF!</v>
      </c>
      <c r="G252" s="177" t="s">
        <v>2704</v>
      </c>
      <c r="H252" s="179" t="str">
        <f>VLOOKUP(C252,[3]MTC!$A$1:$B$65536,2,0)</f>
        <v>M110.0304</v>
      </c>
      <c r="I252" s="181" t="str">
        <f t="shared" si="11"/>
        <v>M110.0304</v>
      </c>
    </row>
    <row r="253" spans="1:9" hidden="1" x14ac:dyDescent="0.25">
      <c r="A253" s="177">
        <v>252</v>
      </c>
      <c r="B253" s="182" t="s">
        <v>886</v>
      </c>
      <c r="C253" s="178" t="s">
        <v>3201</v>
      </c>
      <c r="D253" s="179" t="s">
        <v>3202</v>
      </c>
      <c r="E253" s="177" t="s">
        <v>2707</v>
      </c>
      <c r="F253" s="180" t="e">
        <f>VLOOKUP(B253,#REF!,15,0)</f>
        <v>#REF!</v>
      </c>
      <c r="G253" s="177" t="s">
        <v>2704</v>
      </c>
      <c r="H253" s="179" t="str">
        <f>VLOOKUP(C253,[3]MTC!$A$1:$B$65536,2,0)</f>
        <v>M106.0802</v>
      </c>
      <c r="I253" s="184" t="e">
        <f>#REF!</f>
        <v>#REF!</v>
      </c>
    </row>
    <row r="254" spans="1:9" hidden="1" x14ac:dyDescent="0.25">
      <c r="A254" s="177">
        <v>253</v>
      </c>
      <c r="B254" s="182" t="s">
        <v>890</v>
      </c>
      <c r="C254" s="178" t="s">
        <v>3203</v>
      </c>
      <c r="D254" s="179" t="s">
        <v>3204</v>
      </c>
      <c r="E254" s="177" t="s">
        <v>2707</v>
      </c>
      <c r="F254" s="180" t="e">
        <f>VLOOKUP(B254,#REF!,15,0)</f>
        <v>#REF!</v>
      </c>
      <c r="G254" s="177" t="s">
        <v>2704</v>
      </c>
      <c r="H254" s="179" t="str">
        <f>VLOOKUP(C254,[3]MTC!$A$1:$B$65536,2,0)</f>
        <v>M106.0804</v>
      </c>
      <c r="I254" s="184" t="e">
        <f>#REF!</f>
        <v>#REF!</v>
      </c>
    </row>
    <row r="255" spans="1:9" hidden="1" x14ac:dyDescent="0.25">
      <c r="A255" s="177">
        <v>254</v>
      </c>
      <c r="B255" s="182" t="s">
        <v>892</v>
      </c>
      <c r="C255" s="178" t="s">
        <v>3205</v>
      </c>
      <c r="D255" s="179" t="s">
        <v>3206</v>
      </c>
      <c r="E255" s="177" t="s">
        <v>2707</v>
      </c>
      <c r="F255" s="180" t="e">
        <f>VLOOKUP(B255,#REF!,15,0)</f>
        <v>#REF!</v>
      </c>
      <c r="G255" s="177" t="s">
        <v>2704</v>
      </c>
      <c r="H255" s="179" t="str">
        <f>VLOOKUP(C255,[3]MTC!$A$1:$B$65536,2,0)</f>
        <v>M106.0805</v>
      </c>
      <c r="I255" s="184" t="e">
        <f>#REF!</f>
        <v>#REF!</v>
      </c>
    </row>
    <row r="256" spans="1:9" hidden="1" x14ac:dyDescent="0.25">
      <c r="A256" s="177">
        <v>255</v>
      </c>
      <c r="B256" s="182" t="s">
        <v>1028</v>
      </c>
      <c r="C256" s="178" t="s">
        <v>3207</v>
      </c>
      <c r="D256" s="179" t="s">
        <v>3208</v>
      </c>
      <c r="E256" s="177" t="s">
        <v>2707</v>
      </c>
      <c r="F256" s="180" t="e">
        <f>VLOOKUP(B256,#REF!,15,0)</f>
        <v>#REF!</v>
      </c>
      <c r="G256" s="177" t="s">
        <v>2704</v>
      </c>
      <c r="H256" s="179" t="str">
        <f>VLOOKUP(C256,[3]MTC!$A$1:$B$65536,2,0)</f>
        <v>M109.0101</v>
      </c>
      <c r="I256" s="184" t="e">
        <f>#REF!</f>
        <v>#REF!</v>
      </c>
    </row>
    <row r="257" spans="1:10" hidden="1" x14ac:dyDescent="0.25">
      <c r="A257" s="177">
        <v>256</v>
      </c>
      <c r="B257" s="182" t="s">
        <v>1030</v>
      </c>
      <c r="C257" s="178" t="s">
        <v>3209</v>
      </c>
      <c r="D257" s="179" t="s">
        <v>3210</v>
      </c>
      <c r="E257" s="177" t="s">
        <v>2707</v>
      </c>
      <c r="F257" s="180" t="e">
        <f>VLOOKUP(B257,#REF!,15,0)</f>
        <v>#REF!</v>
      </c>
      <c r="G257" s="177" t="s">
        <v>2704</v>
      </c>
      <c r="H257" s="179" t="str">
        <f>VLOOKUP(C257,[3]MTC!$A$1:$B$65536,2,0)</f>
        <v>M109.0102</v>
      </c>
      <c r="I257" s="184" t="e">
        <f>#REF!</f>
        <v>#REF!</v>
      </c>
    </row>
    <row r="258" spans="1:10" hidden="1" x14ac:dyDescent="0.25">
      <c r="A258" s="177">
        <v>257</v>
      </c>
      <c r="B258" s="182" t="s">
        <v>1032</v>
      </c>
      <c r="C258" s="178" t="s">
        <v>3211</v>
      </c>
      <c r="D258" s="179" t="s">
        <v>3212</v>
      </c>
      <c r="E258" s="177" t="s">
        <v>2707</v>
      </c>
      <c r="F258" s="180" t="e">
        <f>VLOOKUP(B258,#REF!,15,0)</f>
        <v>#REF!</v>
      </c>
      <c r="G258" s="177" t="s">
        <v>2704</v>
      </c>
      <c r="H258" s="179" t="str">
        <f>VLOOKUP(C258,[3]MTC!$A$1:$B$65536,2,0)</f>
        <v>M109.0103</v>
      </c>
      <c r="I258" s="184" t="e">
        <f>#REF!</f>
        <v>#REF!</v>
      </c>
    </row>
    <row r="259" spans="1:10" hidden="1" x14ac:dyDescent="0.25">
      <c r="A259" s="177">
        <v>258</v>
      </c>
      <c r="B259" s="182" t="s">
        <v>1035</v>
      </c>
      <c r="C259" s="178" t="s">
        <v>3213</v>
      </c>
      <c r="D259" s="179" t="s">
        <v>3214</v>
      </c>
      <c r="E259" s="177" t="s">
        <v>2707</v>
      </c>
      <c r="F259" s="180" t="e">
        <f>VLOOKUP(B259,#REF!,15,0)</f>
        <v>#REF!</v>
      </c>
      <c r="G259" s="177" t="s">
        <v>2704</v>
      </c>
      <c r="H259" s="179" t="str">
        <f>VLOOKUP(C259,[3]MTC!$A$1:$B$65536,2,0)</f>
        <v>M109.0104</v>
      </c>
      <c r="I259" s="184" t="e">
        <f>#REF!</f>
        <v>#REF!</v>
      </c>
    </row>
    <row r="260" spans="1:10" hidden="1" x14ac:dyDescent="0.25">
      <c r="A260" s="177">
        <v>259</v>
      </c>
      <c r="B260" s="182" t="s">
        <v>1038</v>
      </c>
      <c r="C260" s="178" t="s">
        <v>3215</v>
      </c>
      <c r="D260" s="179" t="s">
        <v>3216</v>
      </c>
      <c r="E260" s="177" t="s">
        <v>2707</v>
      </c>
      <c r="F260" s="180" t="e">
        <f>VLOOKUP(B260,#REF!,15,0)</f>
        <v>#REF!</v>
      </c>
      <c r="G260" s="177" t="s">
        <v>2704</v>
      </c>
      <c r="H260" s="179" t="str">
        <f>VLOOKUP(C260,[3]MTC!$A$1:$B$65536,2,0)</f>
        <v>M109.0105</v>
      </c>
      <c r="I260" s="184" t="e">
        <f>#REF!</f>
        <v>#REF!</v>
      </c>
    </row>
    <row r="261" spans="1:10" hidden="1" x14ac:dyDescent="0.25">
      <c r="A261" s="177">
        <v>260</v>
      </c>
      <c r="B261" s="182" t="s">
        <v>1038</v>
      </c>
      <c r="C261" s="178" t="s">
        <v>3217</v>
      </c>
      <c r="D261" s="179" t="s">
        <v>3218</v>
      </c>
      <c r="E261" s="177" t="s">
        <v>2707</v>
      </c>
      <c r="F261" s="180" t="e">
        <f>VLOOKUP(B261,#REF!,15,0)</f>
        <v>#REF!</v>
      </c>
      <c r="G261" s="177" t="s">
        <v>2704</v>
      </c>
      <c r="H261" s="179" t="str">
        <f>VLOOKUP(C261,[3]MTC!$A$1:$B$65536,2,0)</f>
        <v>M109.0105</v>
      </c>
      <c r="I261" s="184" t="e">
        <f>I260</f>
        <v>#REF!</v>
      </c>
    </row>
    <row r="262" spans="1:10" hidden="1" x14ac:dyDescent="0.25">
      <c r="A262" s="177">
        <v>261</v>
      </c>
      <c r="B262" s="182" t="s">
        <v>1041</v>
      </c>
      <c r="C262" s="178" t="s">
        <v>3219</v>
      </c>
      <c r="D262" s="179" t="s">
        <v>3220</v>
      </c>
      <c r="E262" s="177" t="s">
        <v>2707</v>
      </c>
      <c r="F262" s="180" t="e">
        <f>VLOOKUP(B262,#REF!,15,0)</f>
        <v>#REF!</v>
      </c>
      <c r="G262" s="177" t="s">
        <v>2704</v>
      </c>
      <c r="H262" s="179" t="str">
        <f>VLOOKUP(C262,[3]MTC!$A$1:$B$65536,2,0)</f>
        <v>M109.0106</v>
      </c>
      <c r="I262" s="184" t="e">
        <f>#REF!</f>
        <v>#REF!</v>
      </c>
    </row>
    <row r="263" spans="1:10" hidden="1" x14ac:dyDescent="0.25">
      <c r="A263" s="177">
        <v>262</v>
      </c>
      <c r="B263" s="182" t="s">
        <v>1030</v>
      </c>
      <c r="C263" s="178" t="s">
        <v>3221</v>
      </c>
      <c r="D263" s="179" t="s">
        <v>3222</v>
      </c>
      <c r="E263" s="177" t="s">
        <v>2707</v>
      </c>
      <c r="F263" s="180" t="e">
        <f>VLOOKUP(B263,#REF!,15,0)</f>
        <v>#REF!</v>
      </c>
      <c r="G263" s="177" t="s">
        <v>2704</v>
      </c>
      <c r="H263" s="179" t="str">
        <f>VLOOKUP(C263,[3]MTC!$A$1:$B$65536,2,0)</f>
        <v>M109.0102</v>
      </c>
      <c r="I263" s="184" t="e">
        <f>#REF!</f>
        <v>#REF!</v>
      </c>
    </row>
    <row r="264" spans="1:10" hidden="1" x14ac:dyDescent="0.25">
      <c r="A264" s="177">
        <v>263</v>
      </c>
      <c r="B264" s="182" t="s">
        <v>1030</v>
      </c>
      <c r="C264" s="178" t="s">
        <v>3223</v>
      </c>
      <c r="D264" s="179" t="s">
        <v>3224</v>
      </c>
      <c r="E264" s="177" t="s">
        <v>2707</v>
      </c>
      <c r="F264" s="180" t="e">
        <f>VLOOKUP(B264,#REF!,15,0)</f>
        <v>#REF!</v>
      </c>
      <c r="G264" s="177" t="s">
        <v>2704</v>
      </c>
      <c r="H264" s="179" t="str">
        <f>VLOOKUP(C264,[3]MTC!$A$1:$B$65536,2,0)</f>
        <v>M109.0102</v>
      </c>
      <c r="I264" s="184" t="e">
        <f>I263</f>
        <v>#REF!</v>
      </c>
    </row>
    <row r="265" spans="1:10" hidden="1" x14ac:dyDescent="0.25">
      <c r="A265" s="177">
        <v>264</v>
      </c>
      <c r="B265" s="182" t="s">
        <v>1028</v>
      </c>
      <c r="C265" s="178" t="s">
        <v>3225</v>
      </c>
      <c r="D265" s="179" t="s">
        <v>3226</v>
      </c>
      <c r="E265" s="177" t="s">
        <v>2707</v>
      </c>
      <c r="F265" s="180" t="e">
        <f>VLOOKUP(B265,#REF!,15,0)</f>
        <v>#REF!</v>
      </c>
      <c r="G265" s="177" t="s">
        <v>2704</v>
      </c>
      <c r="H265" s="179" t="str">
        <f>VLOOKUP(C265,[3]MTC!$A$1:$B$65536,2,0)</f>
        <v>M109.0101</v>
      </c>
      <c r="I265" s="184" t="e">
        <f>#REF!</f>
        <v>#REF!</v>
      </c>
    </row>
    <row r="266" spans="1:10" hidden="1" x14ac:dyDescent="0.25">
      <c r="A266" s="177">
        <v>265</v>
      </c>
      <c r="B266" s="182" t="s">
        <v>1028</v>
      </c>
      <c r="C266" s="178" t="s">
        <v>3227</v>
      </c>
      <c r="D266" s="179" t="s">
        <v>3228</v>
      </c>
      <c r="E266" s="177" t="s">
        <v>2707</v>
      </c>
      <c r="F266" s="180" t="e">
        <f>VLOOKUP(B266,#REF!,15,0)</f>
        <v>#REF!</v>
      </c>
      <c r="G266" s="177" t="s">
        <v>2704</v>
      </c>
      <c r="H266" s="179" t="str">
        <f>VLOOKUP(C266,[3]MTC!$A$1:$B$65536,2,0)</f>
        <v>M109.0101</v>
      </c>
      <c r="I266" s="184" t="e">
        <f>I265</f>
        <v>#REF!</v>
      </c>
    </row>
    <row r="267" spans="1:10" hidden="1" x14ac:dyDescent="0.25">
      <c r="A267" s="177">
        <v>266</v>
      </c>
      <c r="B267" s="182" t="s">
        <v>1032</v>
      </c>
      <c r="C267" s="178" t="s">
        <v>3229</v>
      </c>
      <c r="D267" s="179" t="s">
        <v>3230</v>
      </c>
      <c r="E267" s="177" t="s">
        <v>2707</v>
      </c>
      <c r="F267" s="180" t="e">
        <f>VLOOKUP(B267,#REF!,15,0)</f>
        <v>#REF!</v>
      </c>
      <c r="G267" s="177" t="s">
        <v>2704</v>
      </c>
      <c r="H267" s="179" t="str">
        <f>VLOOKUP(C267,[3]MTC!$A$1:$B$65536,2,0)</f>
        <v>M109.0103</v>
      </c>
      <c r="I267" s="184" t="e">
        <f>#REF!</f>
        <v>#REF!</v>
      </c>
    </row>
    <row r="268" spans="1:10" hidden="1" x14ac:dyDescent="0.25">
      <c r="A268" s="177">
        <v>267</v>
      </c>
      <c r="B268" s="177" t="s">
        <v>1093</v>
      </c>
      <c r="C268" s="178" t="s">
        <v>3231</v>
      </c>
      <c r="D268" s="179" t="s">
        <v>3232</v>
      </c>
      <c r="E268" s="177" t="s">
        <v>2707</v>
      </c>
      <c r="F268" s="180" t="e">
        <f>VLOOKUP(B268,#REF!,15,0)</f>
        <v>#REF!</v>
      </c>
      <c r="G268" s="177" t="s">
        <v>2704</v>
      </c>
      <c r="H268" s="179" t="str">
        <f>VLOOKUP(C268,[3]MTC!$A$1:$B$65536,2,0)</f>
        <v>M109.0704</v>
      </c>
      <c r="I268" s="181" t="str">
        <f>H268</f>
        <v>M109.0704</v>
      </c>
    </row>
    <row r="269" spans="1:10" hidden="1" x14ac:dyDescent="0.25">
      <c r="A269" s="177">
        <v>268</v>
      </c>
      <c r="B269" s="182" t="s">
        <v>1095</v>
      </c>
      <c r="C269" s="178" t="s">
        <v>3233</v>
      </c>
      <c r="D269" s="179" t="s">
        <v>3234</v>
      </c>
      <c r="E269" s="177" t="s">
        <v>2707</v>
      </c>
      <c r="F269" s="180" t="e">
        <f>VLOOKUP(B269,#REF!,15,0)</f>
        <v>#REF!</v>
      </c>
      <c r="G269" s="177" t="s">
        <v>2704</v>
      </c>
      <c r="H269" s="179" t="str">
        <f>VLOOKUP(C269,[3]MTC!$A$1:$B$65536,2,0)</f>
        <v>M109.0704a</v>
      </c>
      <c r="I269" s="184" t="e">
        <f>#REF!</f>
        <v>#REF!</v>
      </c>
    </row>
    <row r="270" spans="1:10" hidden="1" x14ac:dyDescent="0.25">
      <c r="A270" s="177">
        <v>269</v>
      </c>
      <c r="B270" s="177" t="s">
        <v>1093</v>
      </c>
      <c r="C270" s="178" t="s">
        <v>3235</v>
      </c>
      <c r="D270" s="179" t="s">
        <v>3236</v>
      </c>
      <c r="E270" s="177" t="s">
        <v>2707</v>
      </c>
      <c r="F270" s="180" t="e">
        <f>VLOOKUP(B270,#REF!,15,0)</f>
        <v>#REF!</v>
      </c>
      <c r="G270" s="177" t="s">
        <v>2704</v>
      </c>
      <c r="H270" s="179" t="str">
        <f>VLOOKUP(C270,[3]MTC!$A$1:$B$65536,2,0)</f>
        <v>M109.0704</v>
      </c>
      <c r="I270" s="181" t="str">
        <f>H270</f>
        <v>M109.0704</v>
      </c>
    </row>
    <row r="271" spans="1:10" x14ac:dyDescent="0.25">
      <c r="A271" s="177">
        <v>270</v>
      </c>
      <c r="B271" s="177" t="s">
        <v>1108</v>
      </c>
      <c r="C271" s="178" t="s">
        <v>3237</v>
      </c>
      <c r="D271" s="179" t="s">
        <v>3238</v>
      </c>
      <c r="E271" s="177" t="s">
        <v>2707</v>
      </c>
      <c r="F271" s="180" t="e">
        <f>VLOOKUP(B271,#REF!,15,0)</f>
        <v>#REF!</v>
      </c>
      <c r="G271" s="177" t="s">
        <v>2704</v>
      </c>
      <c r="H271" s="179" t="str">
        <f>VLOOKUP(C271,[3]MTC!$A$1:$B$65536,2,0)</f>
        <v>M109.0901</v>
      </c>
      <c r="I271" s="181" t="str">
        <f>H271</f>
        <v>M109.0901</v>
      </c>
      <c r="J271" s="206" t="s">
        <v>3924</v>
      </c>
    </row>
    <row r="272" spans="1:10" hidden="1" x14ac:dyDescent="0.25">
      <c r="A272" s="177">
        <v>271</v>
      </c>
      <c r="B272" s="177" t="s">
        <v>1103</v>
      </c>
      <c r="C272" s="178" t="s">
        <v>3239</v>
      </c>
      <c r="D272" s="179" t="s">
        <v>3240</v>
      </c>
      <c r="E272" s="177" t="s">
        <v>2707</v>
      </c>
      <c r="F272" s="180" t="e">
        <f>VLOOKUP(B272,#REF!,15,0)</f>
        <v>#REF!</v>
      </c>
      <c r="G272" s="177" t="s">
        <v>2704</v>
      </c>
      <c r="H272" s="179" t="str">
        <f>VLOOKUP(C272,[3]MTC!$A$1:$B$65536,2,0)</f>
        <v>M109.0801</v>
      </c>
      <c r="I272" s="181" t="str">
        <f>H272</f>
        <v>M109.0801</v>
      </c>
    </row>
    <row r="273" spans="1:9" hidden="1" x14ac:dyDescent="0.25">
      <c r="A273" s="177">
        <v>272</v>
      </c>
      <c r="B273" s="182" t="s">
        <v>545</v>
      </c>
      <c r="C273" s="178" t="s">
        <v>3241</v>
      </c>
      <c r="D273" s="179" t="s">
        <v>3242</v>
      </c>
      <c r="E273" s="177" t="s">
        <v>2707</v>
      </c>
      <c r="F273" s="180" t="e">
        <f>VLOOKUP(B273,#REF!,15,0)</f>
        <v>#REF!</v>
      </c>
      <c r="G273" s="177" t="s">
        <v>2704</v>
      </c>
      <c r="H273" s="179" t="e">
        <f>VLOOKUP(C273,[3]MTC!$A$1:$B$65536,2,0)</f>
        <v>#REF!</v>
      </c>
      <c r="I273" s="184" t="e">
        <f>#REF!</f>
        <v>#REF!</v>
      </c>
    </row>
    <row r="274" spans="1:9" hidden="1" x14ac:dyDescent="0.25">
      <c r="A274" s="177">
        <v>273</v>
      </c>
      <c r="B274" s="182" t="s">
        <v>547</v>
      </c>
      <c r="C274" s="178" t="s">
        <v>3243</v>
      </c>
      <c r="D274" s="179" t="s">
        <v>3244</v>
      </c>
      <c r="E274" s="177" t="s">
        <v>2707</v>
      </c>
      <c r="F274" s="180" t="e">
        <f>VLOOKUP(B274,#REF!,15,0)</f>
        <v>#REF!</v>
      </c>
      <c r="G274" s="177" t="s">
        <v>2704</v>
      </c>
      <c r="H274" s="179" t="str">
        <f>VLOOKUP(C274,[3]MTC!$A$1:$B$65536,2,0)</f>
        <v>M103.0501</v>
      </c>
      <c r="I274" s="184" t="e">
        <f>#REF!</f>
        <v>#REF!</v>
      </c>
    </row>
    <row r="275" spans="1:9" hidden="1" x14ac:dyDescent="0.25">
      <c r="A275" s="177">
        <v>274</v>
      </c>
      <c r="B275" s="182" t="s">
        <v>549</v>
      </c>
      <c r="C275" s="178" t="s">
        <v>3245</v>
      </c>
      <c r="D275" s="179" t="s">
        <v>3246</v>
      </c>
      <c r="E275" s="177" t="s">
        <v>2707</v>
      </c>
      <c r="F275" s="180" t="e">
        <f>VLOOKUP(B275,#REF!,15,0)</f>
        <v>#REF!</v>
      </c>
      <c r="G275" s="177" t="s">
        <v>2704</v>
      </c>
      <c r="H275" s="179" t="str">
        <f>VLOOKUP(C275,[3]MTC!$A$1:$B$65536,2,0)</f>
        <v>M103.0502</v>
      </c>
      <c r="I275" s="184" t="e">
        <f>#REF!</f>
        <v>#REF!</v>
      </c>
    </row>
    <row r="276" spans="1:9" hidden="1" x14ac:dyDescent="0.25">
      <c r="A276" s="177">
        <v>275</v>
      </c>
      <c r="B276" s="182" t="s">
        <v>551</v>
      </c>
      <c r="C276" s="178" t="s">
        <v>3247</v>
      </c>
      <c r="D276" s="179" t="s">
        <v>3248</v>
      </c>
      <c r="E276" s="177" t="s">
        <v>2707</v>
      </c>
      <c r="F276" s="180" t="e">
        <f>VLOOKUP(B276,#REF!,15,0)</f>
        <v>#REF!</v>
      </c>
      <c r="G276" s="177" t="s">
        <v>2704</v>
      </c>
      <c r="H276" s="179" t="str">
        <f>VLOOKUP(C276,[3]MTC!$A$1:$B$65536,2,0)</f>
        <v>M103.0503</v>
      </c>
      <c r="I276" s="184" t="e">
        <f>#REF!</f>
        <v>#REF!</v>
      </c>
    </row>
    <row r="277" spans="1:9" hidden="1" x14ac:dyDescent="0.25">
      <c r="A277" s="177">
        <v>276</v>
      </c>
      <c r="B277" s="182" t="s">
        <v>553</v>
      </c>
      <c r="C277" s="178" t="s">
        <v>3249</v>
      </c>
      <c r="D277" s="179" t="s">
        <v>3250</v>
      </c>
      <c r="E277" s="177" t="s">
        <v>2707</v>
      </c>
      <c r="F277" s="180" t="e">
        <f>VLOOKUP(B277,#REF!,15,0)</f>
        <v>#REF!</v>
      </c>
      <c r="G277" s="177" t="s">
        <v>2704</v>
      </c>
      <c r="H277" s="179" t="str">
        <f>VLOOKUP(C277,[3]MTC!$A$1:$B$65536,2,0)</f>
        <v>M103.0504</v>
      </c>
      <c r="I277" s="184" t="e">
        <f>#REF!</f>
        <v>#REF!</v>
      </c>
    </row>
    <row r="278" spans="1:9" hidden="1" x14ac:dyDescent="0.25">
      <c r="A278" s="177">
        <v>277</v>
      </c>
      <c r="B278" s="177" t="s">
        <v>557</v>
      </c>
      <c r="C278" s="178" t="s">
        <v>3251</v>
      </c>
      <c r="D278" s="179" t="s">
        <v>3252</v>
      </c>
      <c r="E278" s="177" t="s">
        <v>2707</v>
      </c>
      <c r="F278" s="180" t="e">
        <f>VLOOKUP(B278,#REF!,15,0)</f>
        <v>#REF!</v>
      </c>
      <c r="G278" s="177" t="s">
        <v>2704</v>
      </c>
      <c r="H278" s="179" t="str">
        <f>VLOOKUP(C278,[3]MTC!$A$1:$B$65536,2,0)</f>
        <v>M103.0601</v>
      </c>
      <c r="I278" s="181" t="str">
        <f t="shared" ref="I278:I289" si="12">H278</f>
        <v>M103.0601</v>
      </c>
    </row>
    <row r="279" spans="1:9" hidden="1" x14ac:dyDescent="0.25">
      <c r="A279" s="177">
        <v>278</v>
      </c>
      <c r="B279" s="177" t="s">
        <v>1113</v>
      </c>
      <c r="C279" s="178" t="s">
        <v>3253</v>
      </c>
      <c r="D279" s="179" t="s">
        <v>3254</v>
      </c>
      <c r="E279" s="177" t="s">
        <v>2707</v>
      </c>
      <c r="F279" s="180" t="e">
        <f>VLOOKUP(B279,#REF!,15,0)</f>
        <v>#REF!</v>
      </c>
      <c r="G279" s="177" t="s">
        <v>2704</v>
      </c>
      <c r="H279" s="179" t="str">
        <f>VLOOKUP(C279,[3]MTC!$A$1:$B$65536,2,0)</f>
        <v>M109.1001</v>
      </c>
      <c r="I279" s="181" t="str">
        <f t="shared" si="12"/>
        <v>M109.1001</v>
      </c>
    </row>
    <row r="280" spans="1:9" hidden="1" x14ac:dyDescent="0.25">
      <c r="A280" s="177">
        <v>279</v>
      </c>
      <c r="B280" s="177" t="s">
        <v>1113</v>
      </c>
      <c r="C280" s="178" t="s">
        <v>3255</v>
      </c>
      <c r="D280" s="179" t="s">
        <v>3256</v>
      </c>
      <c r="E280" s="177" t="s">
        <v>2707</v>
      </c>
      <c r="F280" s="180" t="e">
        <f>VLOOKUP(B280,#REF!,15,0)</f>
        <v>#REF!</v>
      </c>
      <c r="G280" s="177" t="s">
        <v>2704</v>
      </c>
      <c r="H280" s="179" t="str">
        <f>VLOOKUP(C280,[3]MTC!$A$1:$B$65536,2,0)</f>
        <v>M109.1001</v>
      </c>
      <c r="I280" s="181" t="str">
        <f t="shared" si="12"/>
        <v>M109.1001</v>
      </c>
    </row>
    <row r="281" spans="1:9" hidden="1" x14ac:dyDescent="0.25">
      <c r="A281" s="177">
        <v>280</v>
      </c>
      <c r="B281" s="177" t="s">
        <v>1117</v>
      </c>
      <c r="C281" s="178" t="s">
        <v>3257</v>
      </c>
      <c r="D281" s="179" t="s">
        <v>3258</v>
      </c>
      <c r="E281" s="177" t="s">
        <v>2707</v>
      </c>
      <c r="F281" s="180" t="e">
        <f>VLOOKUP(B281,#REF!,15,0)</f>
        <v>#REF!</v>
      </c>
      <c r="G281" s="177" t="s">
        <v>2704</v>
      </c>
      <c r="H281" s="179" t="str">
        <f>VLOOKUP(C281,[3]MTC!$A$1:$B$65536,2,0)</f>
        <v>M109.1002</v>
      </c>
      <c r="I281" s="181" t="str">
        <f t="shared" si="12"/>
        <v>M109.1002</v>
      </c>
    </row>
    <row r="282" spans="1:9" hidden="1" x14ac:dyDescent="0.25">
      <c r="A282" s="177">
        <v>281</v>
      </c>
      <c r="B282" s="177" t="s">
        <v>1120</v>
      </c>
      <c r="C282" s="178" t="s">
        <v>3259</v>
      </c>
      <c r="D282" s="179" t="s">
        <v>3260</v>
      </c>
      <c r="E282" s="177" t="s">
        <v>2707</v>
      </c>
      <c r="F282" s="180" t="e">
        <f>VLOOKUP(B282,#REF!,15,0)</f>
        <v>#REF!</v>
      </c>
      <c r="G282" s="177" t="s">
        <v>2704</v>
      </c>
      <c r="H282" s="179" t="str">
        <f>VLOOKUP(C282,[3]MTC!$A$1:$B$65536,2,0)</f>
        <v>M109.1003</v>
      </c>
      <c r="I282" s="181" t="str">
        <f t="shared" si="12"/>
        <v>M109.1003</v>
      </c>
    </row>
    <row r="283" spans="1:9" hidden="1" x14ac:dyDescent="0.25">
      <c r="A283" s="177">
        <v>282</v>
      </c>
      <c r="B283" s="177" t="s">
        <v>1120</v>
      </c>
      <c r="C283" s="178" t="s">
        <v>3261</v>
      </c>
      <c r="D283" s="179" t="s">
        <v>3262</v>
      </c>
      <c r="E283" s="177" t="s">
        <v>2707</v>
      </c>
      <c r="F283" s="180" t="e">
        <f>VLOOKUP(B283,#REF!,15,0)</f>
        <v>#REF!</v>
      </c>
      <c r="G283" s="177" t="s">
        <v>2704</v>
      </c>
      <c r="H283" s="179" t="str">
        <f>VLOOKUP(C283,[3]MTC!$A$1:$B$65536,2,0)</f>
        <v>M109.1003</v>
      </c>
      <c r="I283" s="181" t="str">
        <f t="shared" si="12"/>
        <v>M109.1003</v>
      </c>
    </row>
    <row r="284" spans="1:9" hidden="1" x14ac:dyDescent="0.25">
      <c r="A284" s="177">
        <v>283</v>
      </c>
      <c r="B284" s="177" t="s">
        <v>1128</v>
      </c>
      <c r="C284" s="178" t="s">
        <v>3263</v>
      </c>
      <c r="D284" s="179" t="s">
        <v>3264</v>
      </c>
      <c r="E284" s="177" t="s">
        <v>2707</v>
      </c>
      <c r="F284" s="180" t="e">
        <f>VLOOKUP(B284,#REF!,15,0)</f>
        <v>#REF!</v>
      </c>
      <c r="G284" s="177" t="s">
        <v>2704</v>
      </c>
      <c r="H284" s="179" t="str">
        <f>VLOOKUP(C284,[3]MTC!$A$1:$B$65536,2,0)</f>
        <v>M109.1102</v>
      </c>
      <c r="I284" s="181" t="str">
        <f t="shared" si="12"/>
        <v>M109.1102</v>
      </c>
    </row>
    <row r="285" spans="1:9" hidden="1" x14ac:dyDescent="0.25">
      <c r="A285" s="177">
        <v>284</v>
      </c>
      <c r="B285" s="177" t="s">
        <v>1125</v>
      </c>
      <c r="C285" s="178" t="s">
        <v>3265</v>
      </c>
      <c r="D285" s="179" t="s">
        <v>3266</v>
      </c>
      <c r="E285" s="177" t="s">
        <v>2707</v>
      </c>
      <c r="F285" s="180" t="e">
        <f>VLOOKUP(B285,#REF!,15,0)</f>
        <v>#REF!</v>
      </c>
      <c r="G285" s="177" t="s">
        <v>2704</v>
      </c>
      <c r="H285" s="179" t="str">
        <f>VLOOKUP(C285,[3]MTC!$A$1:$B$65536,2,0)</f>
        <v>M109.1101</v>
      </c>
      <c r="I285" s="181" t="str">
        <f t="shared" si="12"/>
        <v>M109.1101</v>
      </c>
    </row>
    <row r="286" spans="1:9" hidden="1" x14ac:dyDescent="0.25">
      <c r="A286" s="177">
        <v>285</v>
      </c>
      <c r="B286" s="177" t="s">
        <v>1087</v>
      </c>
      <c r="C286" s="178" t="s">
        <v>3267</v>
      </c>
      <c r="D286" s="179" t="s">
        <v>3268</v>
      </c>
      <c r="E286" s="177" t="s">
        <v>2707</v>
      </c>
      <c r="F286" s="180" t="e">
        <f>VLOOKUP(B286,#REF!,15,0)</f>
        <v>#REF!</v>
      </c>
      <c r="G286" s="177" t="s">
        <v>2704</v>
      </c>
      <c r="H286" s="179" t="str">
        <f>VLOOKUP(C286,[3]MTC!$A$1:$B$65536,2,0)</f>
        <v>M109.0702</v>
      </c>
      <c r="I286" s="181" t="str">
        <f t="shared" si="12"/>
        <v>M109.0702</v>
      </c>
    </row>
    <row r="287" spans="1:9" hidden="1" x14ac:dyDescent="0.25">
      <c r="A287" s="177">
        <v>286</v>
      </c>
      <c r="B287" s="177" t="s">
        <v>1090</v>
      </c>
      <c r="C287" s="178" t="s">
        <v>3269</v>
      </c>
      <c r="D287" s="179" t="s">
        <v>3270</v>
      </c>
      <c r="E287" s="177" t="s">
        <v>2707</v>
      </c>
      <c r="F287" s="180" t="e">
        <f>VLOOKUP(B287,#REF!,15,0)</f>
        <v>#REF!</v>
      </c>
      <c r="G287" s="177" t="s">
        <v>2704</v>
      </c>
      <c r="H287" s="179" t="str">
        <f>VLOOKUP(C287,[3]MTC!$A$1:$B$65536,2,0)</f>
        <v>M109.0703</v>
      </c>
      <c r="I287" s="181" t="str">
        <f t="shared" si="12"/>
        <v>M109.0703</v>
      </c>
    </row>
    <row r="288" spans="1:9" hidden="1" x14ac:dyDescent="0.25">
      <c r="A288" s="177">
        <v>287</v>
      </c>
      <c r="B288" s="177" t="s">
        <v>1085</v>
      </c>
      <c r="C288" s="178" t="s">
        <v>3271</v>
      </c>
      <c r="D288" s="179" t="s">
        <v>3272</v>
      </c>
      <c r="E288" s="177" t="s">
        <v>2707</v>
      </c>
      <c r="F288" s="180" t="e">
        <f>VLOOKUP(B288,#REF!,15,0)</f>
        <v>#REF!</v>
      </c>
      <c r="G288" s="177" t="s">
        <v>2704</v>
      </c>
      <c r="H288" s="179" t="str">
        <f>VLOOKUP(C288,[3]MTC!$A$1:$B$65536,2,0)</f>
        <v>M109.0701</v>
      </c>
      <c r="I288" s="181" t="str">
        <f t="shared" si="12"/>
        <v>M109.0701</v>
      </c>
    </row>
    <row r="289" spans="1:10" hidden="1" x14ac:dyDescent="0.25">
      <c r="A289" s="177">
        <v>288</v>
      </c>
      <c r="B289" s="177" t="s">
        <v>1093</v>
      </c>
      <c r="C289" s="178" t="s">
        <v>3273</v>
      </c>
      <c r="D289" s="179" t="s">
        <v>3274</v>
      </c>
      <c r="E289" s="177" t="s">
        <v>2707</v>
      </c>
      <c r="F289" s="180" t="e">
        <f>VLOOKUP(B289,#REF!,15,0)</f>
        <v>#REF!</v>
      </c>
      <c r="G289" s="177" t="s">
        <v>2704</v>
      </c>
      <c r="H289" s="179" t="str">
        <f>VLOOKUP(C289,[3]MTC!$A$1:$B$65536,2,0)</f>
        <v>M109.0704</v>
      </c>
      <c r="I289" s="181" t="str">
        <f t="shared" si="12"/>
        <v>M109.0704</v>
      </c>
    </row>
    <row r="290" spans="1:10" x14ac:dyDescent="0.25">
      <c r="A290" s="177">
        <v>289</v>
      </c>
      <c r="B290" s="182" t="s">
        <v>1098</v>
      </c>
      <c r="C290" s="178" t="s">
        <v>3275</v>
      </c>
      <c r="D290" s="179" t="s">
        <v>3276</v>
      </c>
      <c r="E290" s="177" t="s">
        <v>2707</v>
      </c>
      <c r="F290" s="180" t="e">
        <f>VLOOKUP(B290,#REF!,15,0)</f>
        <v>#REF!</v>
      </c>
      <c r="G290" s="177" t="s">
        <v>2704</v>
      </c>
      <c r="H290" s="179" t="str">
        <f>VLOOKUP(C290,[3]MTC!$A$1:$B$65536,2,0)</f>
        <v>M109.0705</v>
      </c>
      <c r="I290" s="184" t="e">
        <f>#REF!</f>
        <v>#REF!</v>
      </c>
      <c r="J290" s="206" t="s">
        <v>3924</v>
      </c>
    </row>
    <row r="291" spans="1:10" hidden="1" x14ac:dyDescent="0.25">
      <c r="A291" s="177">
        <v>290</v>
      </c>
      <c r="B291" s="177" t="s">
        <v>1133</v>
      </c>
      <c r="C291" s="178" t="s">
        <v>3277</v>
      </c>
      <c r="D291" s="179" t="s">
        <v>3278</v>
      </c>
      <c r="E291" s="177" t="s">
        <v>2707</v>
      </c>
      <c r="F291" s="180" t="e">
        <f>VLOOKUP(B291,#REF!,15,0)</f>
        <v>#REF!</v>
      </c>
      <c r="G291" s="177" t="s">
        <v>2704</v>
      </c>
      <c r="H291" s="179" t="str">
        <f>VLOOKUP(C291,[3]MTC!$A$1:$B$65536,2,0)</f>
        <v>M109.1201</v>
      </c>
      <c r="I291" s="181" t="str">
        <f t="shared" ref="I291:I337" si="13">H291</f>
        <v>M109.1201</v>
      </c>
    </row>
    <row r="292" spans="1:10" hidden="1" x14ac:dyDescent="0.25">
      <c r="A292" s="177">
        <v>291</v>
      </c>
      <c r="B292" s="177" t="s">
        <v>1093</v>
      </c>
      <c r="C292" s="178" t="s">
        <v>3279</v>
      </c>
      <c r="D292" s="179" t="s">
        <v>3280</v>
      </c>
      <c r="E292" s="177" t="s">
        <v>2707</v>
      </c>
      <c r="F292" s="180" t="e">
        <f>VLOOKUP(B292,#REF!,15,0)</f>
        <v>#REF!</v>
      </c>
      <c r="G292" s="177" t="s">
        <v>2704</v>
      </c>
      <c r="H292" s="179" t="str">
        <f>VLOOKUP(C292,[3]MTC!$A$1:$B$65536,2,0)</f>
        <v>M109.0704</v>
      </c>
      <c r="I292" s="181" t="str">
        <f t="shared" si="13"/>
        <v>M109.0704</v>
      </c>
    </row>
    <row r="293" spans="1:10" hidden="1" x14ac:dyDescent="0.25">
      <c r="A293" s="177">
        <v>292</v>
      </c>
      <c r="B293" s="177" t="s">
        <v>341</v>
      </c>
      <c r="C293" s="178" t="s">
        <v>3281</v>
      </c>
      <c r="D293" s="179" t="s">
        <v>3282</v>
      </c>
      <c r="E293" s="177" t="s">
        <v>2707</v>
      </c>
      <c r="F293" s="180" t="e">
        <f>VLOOKUP(B293,#REF!,15,0)</f>
        <v>#REF!</v>
      </c>
      <c r="G293" s="177" t="s">
        <v>2704</v>
      </c>
      <c r="H293" s="179" t="str">
        <f>VLOOKUP(C293,[3]MTC!$A$1:$B$65536,2,0)</f>
        <v>M102.0702</v>
      </c>
      <c r="I293" s="181" t="str">
        <f t="shared" si="13"/>
        <v>M102.0702</v>
      </c>
    </row>
    <row r="294" spans="1:10" hidden="1" x14ac:dyDescent="0.25">
      <c r="A294" s="177">
        <v>293</v>
      </c>
      <c r="B294" s="177" t="s">
        <v>768</v>
      </c>
      <c r="C294" s="178" t="s">
        <v>3283</v>
      </c>
      <c r="D294" s="179" t="s">
        <v>3284</v>
      </c>
      <c r="E294" s="177" t="s">
        <v>2707</v>
      </c>
      <c r="F294" s="180" t="e">
        <f>VLOOKUP(B294,#REF!,15,0)</f>
        <v>#REF!</v>
      </c>
      <c r="G294" s="177" t="s">
        <v>2704</v>
      </c>
      <c r="H294" s="179" t="str">
        <f>VLOOKUP(C294,[3]MTC!$A$1:$B$65536,2,0)</f>
        <v>M105.0901</v>
      </c>
      <c r="I294" s="181" t="str">
        <f t="shared" si="13"/>
        <v>M105.0901</v>
      </c>
    </row>
    <row r="295" spans="1:10" hidden="1" x14ac:dyDescent="0.25">
      <c r="A295" s="177">
        <v>294</v>
      </c>
      <c r="B295" s="177" t="s">
        <v>759</v>
      </c>
      <c r="C295" s="178" t="s">
        <v>3285</v>
      </c>
      <c r="D295" s="179" t="s">
        <v>3286</v>
      </c>
      <c r="E295" s="177" t="s">
        <v>2707</v>
      </c>
      <c r="F295" s="180" t="e">
        <f>VLOOKUP(B295,#REF!,15,0)</f>
        <v>#REF!</v>
      </c>
      <c r="G295" s="177" t="s">
        <v>2704</v>
      </c>
      <c r="H295" s="179" t="str">
        <f>VLOOKUP(C295,[3]MTC!$A$1:$B$65536,2,0)</f>
        <v>M105.0601</v>
      </c>
      <c r="I295" s="181" t="str">
        <f t="shared" si="13"/>
        <v>M105.0601</v>
      </c>
    </row>
    <row r="296" spans="1:10" hidden="1" x14ac:dyDescent="0.25">
      <c r="A296" s="177">
        <v>295</v>
      </c>
      <c r="B296" s="177" t="s">
        <v>759</v>
      </c>
      <c r="C296" s="178" t="s">
        <v>3287</v>
      </c>
      <c r="D296" s="179" t="s">
        <v>760</v>
      </c>
      <c r="E296" s="177" t="s">
        <v>2707</v>
      </c>
      <c r="F296" s="180" t="e">
        <f>VLOOKUP(B296,#REF!,15,0)</f>
        <v>#REF!</v>
      </c>
      <c r="G296" s="177" t="s">
        <v>2704</v>
      </c>
      <c r="H296" s="179" t="str">
        <f>VLOOKUP(C296,[3]MTC!$A$1:$B$65536,2,0)</f>
        <v>M105.0601</v>
      </c>
      <c r="I296" s="181" t="str">
        <f t="shared" si="13"/>
        <v>M105.0601</v>
      </c>
    </row>
    <row r="297" spans="1:10" hidden="1" x14ac:dyDescent="0.25">
      <c r="A297" s="177">
        <v>296</v>
      </c>
      <c r="B297" s="177" t="s">
        <v>1057</v>
      </c>
      <c r="C297" s="178" t="s">
        <v>3288</v>
      </c>
      <c r="D297" s="179" t="s">
        <v>3289</v>
      </c>
      <c r="E297" s="177" t="s">
        <v>2707</v>
      </c>
      <c r="F297" s="180" t="e">
        <f>VLOOKUP(B297,#REF!,15,0)</f>
        <v>#REF!</v>
      </c>
      <c r="G297" s="177" t="s">
        <v>2704</v>
      </c>
      <c r="H297" s="179" t="str">
        <f>VLOOKUP(C297,[3]MTC!$A$1:$B$65536,2,0)</f>
        <v>M109.0401</v>
      </c>
      <c r="I297" s="181" t="str">
        <f t="shared" si="13"/>
        <v>M109.0401</v>
      </c>
    </row>
    <row r="298" spans="1:10" hidden="1" x14ac:dyDescent="0.25">
      <c r="A298" s="177">
        <v>297</v>
      </c>
      <c r="B298" s="177" t="s">
        <v>1060</v>
      </c>
      <c r="C298" s="178" t="s">
        <v>3290</v>
      </c>
      <c r="D298" s="179" t="s">
        <v>3291</v>
      </c>
      <c r="E298" s="177" t="s">
        <v>2707</v>
      </c>
      <c r="F298" s="180" t="e">
        <f>VLOOKUP(B298,#REF!,15,0)</f>
        <v>#REF!</v>
      </c>
      <c r="G298" s="177" t="s">
        <v>2704</v>
      </c>
      <c r="H298" s="179" t="str">
        <f>VLOOKUP(C298,[3]MTC!$A$1:$B$65536,2,0)</f>
        <v>M109.0402</v>
      </c>
      <c r="I298" s="181" t="str">
        <f t="shared" si="13"/>
        <v>M109.0402</v>
      </c>
    </row>
    <row r="299" spans="1:10" hidden="1" x14ac:dyDescent="0.25">
      <c r="A299" s="177">
        <v>298</v>
      </c>
      <c r="B299" s="177" t="s">
        <v>947</v>
      </c>
      <c r="C299" s="178" t="s">
        <v>3292</v>
      </c>
      <c r="D299" s="179" t="s">
        <v>3293</v>
      </c>
      <c r="E299" s="177" t="s">
        <v>2707</v>
      </c>
      <c r="F299" s="180" t="e">
        <f>VLOOKUP(B299,#REF!,15,0)</f>
        <v>#REF!</v>
      </c>
      <c r="G299" s="177" t="s">
        <v>2704</v>
      </c>
      <c r="H299" s="179" t="str">
        <f>VLOOKUP(C299,[3]MTC!$A$1:$B$65536,2,0)</f>
        <v>M107.0601</v>
      </c>
      <c r="I299" s="181" t="str">
        <f t="shared" si="13"/>
        <v>M107.0601</v>
      </c>
    </row>
    <row r="300" spans="1:10" hidden="1" x14ac:dyDescent="0.25">
      <c r="A300" s="177">
        <v>299</v>
      </c>
      <c r="B300" s="177" t="s">
        <v>393</v>
      </c>
      <c r="C300" s="178" t="s">
        <v>3294</v>
      </c>
      <c r="D300" s="179" t="s">
        <v>3295</v>
      </c>
      <c r="E300" s="177" t="s">
        <v>2707</v>
      </c>
      <c r="F300" s="180" t="e">
        <f>VLOOKUP(B300,#REF!,15,0)</f>
        <v>#REF!</v>
      </c>
      <c r="G300" s="177" t="s">
        <v>2704</v>
      </c>
      <c r="H300" s="179" t="str">
        <f>VLOOKUP(C300,[3]MTC!$A$1:$B$65536,2,0)</f>
        <v>M102.1103</v>
      </c>
      <c r="I300" s="181" t="str">
        <f t="shared" si="13"/>
        <v>M102.1103</v>
      </c>
    </row>
    <row r="301" spans="1:10" hidden="1" x14ac:dyDescent="0.25">
      <c r="A301" s="177">
        <v>300</v>
      </c>
      <c r="B301" s="177" t="s">
        <v>396</v>
      </c>
      <c r="C301" s="178" t="s">
        <v>3296</v>
      </c>
      <c r="D301" s="179" t="s">
        <v>3297</v>
      </c>
      <c r="E301" s="177" t="s">
        <v>2707</v>
      </c>
      <c r="F301" s="180" t="e">
        <f>VLOOKUP(B301,#REF!,15,0)</f>
        <v>#REF!</v>
      </c>
      <c r="G301" s="177" t="s">
        <v>2704</v>
      </c>
      <c r="H301" s="179" t="str">
        <f>VLOOKUP(C301,[3]MTC!$A$1:$B$65536,2,0)</f>
        <v>M102.1104</v>
      </c>
      <c r="I301" s="181" t="str">
        <f t="shared" si="13"/>
        <v>M102.1104</v>
      </c>
    </row>
    <row r="302" spans="1:10" hidden="1" x14ac:dyDescent="0.25">
      <c r="A302" s="177">
        <v>301</v>
      </c>
      <c r="B302" s="177" t="s">
        <v>399</v>
      </c>
      <c r="C302" s="178" t="s">
        <v>3298</v>
      </c>
      <c r="D302" s="179" t="s">
        <v>3299</v>
      </c>
      <c r="E302" s="177" t="s">
        <v>2707</v>
      </c>
      <c r="F302" s="180" t="e">
        <f>VLOOKUP(B302,#REF!,15,0)</f>
        <v>#REF!</v>
      </c>
      <c r="G302" s="177" t="s">
        <v>2704</v>
      </c>
      <c r="H302" s="179" t="str">
        <f>VLOOKUP(C302,[3]MTC!$A$1:$B$65536,2,0)</f>
        <v>M102.1105</v>
      </c>
      <c r="I302" s="181" t="str">
        <f t="shared" si="13"/>
        <v>M102.1105</v>
      </c>
    </row>
    <row r="303" spans="1:10" hidden="1" x14ac:dyDescent="0.25">
      <c r="A303" s="177">
        <v>302</v>
      </c>
      <c r="B303" s="177" t="s">
        <v>402</v>
      </c>
      <c r="C303" s="178" t="s">
        <v>3300</v>
      </c>
      <c r="D303" s="179" t="s">
        <v>3301</v>
      </c>
      <c r="E303" s="177" t="s">
        <v>2707</v>
      </c>
      <c r="F303" s="180" t="e">
        <f>VLOOKUP(B303,#REF!,15,0)</f>
        <v>#REF!</v>
      </c>
      <c r="G303" s="177" t="s">
        <v>2704</v>
      </c>
      <c r="H303" s="179" t="str">
        <f>VLOOKUP(C303,[3]MTC!$A$1:$B$65536,2,0)</f>
        <v>M102.1106</v>
      </c>
      <c r="I303" s="181" t="str">
        <f t="shared" si="13"/>
        <v>M102.1106</v>
      </c>
    </row>
    <row r="304" spans="1:10" hidden="1" x14ac:dyDescent="0.25">
      <c r="A304" s="177">
        <v>303</v>
      </c>
      <c r="B304" s="177" t="s">
        <v>405</v>
      </c>
      <c r="C304" s="178" t="s">
        <v>3302</v>
      </c>
      <c r="D304" s="179" t="s">
        <v>3303</v>
      </c>
      <c r="E304" s="177" t="s">
        <v>2707</v>
      </c>
      <c r="F304" s="180" t="e">
        <f>VLOOKUP(B304,#REF!,15,0)</f>
        <v>#REF!</v>
      </c>
      <c r="G304" s="177" t="s">
        <v>2704</v>
      </c>
      <c r="H304" s="179" t="str">
        <f>VLOOKUP(C304,[3]MTC!$A$1:$B$65536,2,0)</f>
        <v>M102.1107</v>
      </c>
      <c r="I304" s="181" t="str">
        <f t="shared" si="13"/>
        <v>M102.1107</v>
      </c>
    </row>
    <row r="305" spans="1:10" hidden="1" x14ac:dyDescent="0.25">
      <c r="A305" s="177">
        <v>304</v>
      </c>
      <c r="B305" s="177" t="s">
        <v>1158</v>
      </c>
      <c r="C305" s="178" t="s">
        <v>3304</v>
      </c>
      <c r="D305" s="179" t="s">
        <v>3305</v>
      </c>
      <c r="E305" s="177" t="s">
        <v>2707</v>
      </c>
      <c r="F305" s="180" t="e">
        <f>VLOOKUP(B305,#REF!,15,0)</f>
        <v>#REF!</v>
      </c>
      <c r="G305" s="177" t="s">
        <v>2704</v>
      </c>
      <c r="H305" s="179" t="str">
        <f>VLOOKUP(C305,[3]MTC!$A$1:$B$65536,2,0)</f>
        <v>M110.0301</v>
      </c>
      <c r="I305" s="181" t="str">
        <f t="shared" si="13"/>
        <v>M110.0301</v>
      </c>
    </row>
    <row r="306" spans="1:10" hidden="1" x14ac:dyDescent="0.25">
      <c r="A306" s="177">
        <v>305</v>
      </c>
      <c r="B306" s="177" t="s">
        <v>1140</v>
      </c>
      <c r="C306" s="178" t="s">
        <v>3306</v>
      </c>
      <c r="D306" s="179" t="s">
        <v>1141</v>
      </c>
      <c r="E306" s="177" t="s">
        <v>2707</v>
      </c>
      <c r="F306" s="180" t="e">
        <f>VLOOKUP(B306,#REF!,15,0)</f>
        <v>#REF!</v>
      </c>
      <c r="G306" s="177" t="s">
        <v>2704</v>
      </c>
      <c r="H306" s="179" t="str">
        <f>VLOOKUP(C306,[3]MTC!$A$1:$B$65536,2,0)</f>
        <v>M109.1401</v>
      </c>
      <c r="I306" s="181" t="str">
        <f t="shared" si="13"/>
        <v>M109.1401</v>
      </c>
      <c r="J306" s="190"/>
    </row>
    <row r="307" spans="1:10" hidden="1" x14ac:dyDescent="0.25">
      <c r="A307" s="177">
        <v>307</v>
      </c>
      <c r="B307" s="177" t="s">
        <v>665</v>
      </c>
      <c r="C307" s="178" t="s">
        <v>3307</v>
      </c>
      <c r="D307" s="179" t="s">
        <v>3308</v>
      </c>
      <c r="E307" s="177" t="s">
        <v>2707</v>
      </c>
      <c r="F307" s="180" t="e">
        <f>VLOOKUP(B307,#REF!,15,0)</f>
        <v>#REF!</v>
      </c>
      <c r="G307" s="177" t="s">
        <v>2704</v>
      </c>
      <c r="H307" s="179" t="str">
        <f>VLOOKUP(C307,[3]MTC!$A$1:$B$65536,2,0)</f>
        <v>M104.0401</v>
      </c>
      <c r="I307" s="181" t="str">
        <f t="shared" si="13"/>
        <v>M104.0401</v>
      </c>
    </row>
    <row r="308" spans="1:10" hidden="1" x14ac:dyDescent="0.25">
      <c r="A308" s="177">
        <v>308</v>
      </c>
      <c r="B308" s="177" t="s">
        <v>667</v>
      </c>
      <c r="C308" s="178" t="s">
        <v>3309</v>
      </c>
      <c r="D308" s="179" t="s">
        <v>3310</v>
      </c>
      <c r="E308" s="177" t="s">
        <v>2707</v>
      </c>
      <c r="F308" s="180" t="e">
        <f>VLOOKUP(B308,#REF!,15,0)</f>
        <v>#REF!</v>
      </c>
      <c r="G308" s="177" t="s">
        <v>2704</v>
      </c>
      <c r="H308" s="179" t="str">
        <f>VLOOKUP(C308,[3]MTC!$A$1:$B$65536,2,0)</f>
        <v>M104.0402</v>
      </c>
      <c r="I308" s="181" t="str">
        <f t="shared" si="13"/>
        <v>M104.0402</v>
      </c>
    </row>
    <row r="309" spans="1:10" hidden="1" x14ac:dyDescent="0.25">
      <c r="A309" s="177">
        <v>309</v>
      </c>
      <c r="B309" s="177" t="s">
        <v>707</v>
      </c>
      <c r="C309" s="178" t="s">
        <v>3311</v>
      </c>
      <c r="D309" s="179" t="s">
        <v>3312</v>
      </c>
      <c r="E309" s="177" t="s">
        <v>2707</v>
      </c>
      <c r="F309" s="180" t="e">
        <f>VLOOKUP(B309,#REF!,15,0)</f>
        <v>#REF!</v>
      </c>
      <c r="G309" s="177" t="s">
        <v>2704</v>
      </c>
      <c r="H309" s="179" t="str">
        <f>VLOOKUP(C309,[3]MTC!$A$1:$B$65536,2,0)</f>
        <v>M104.0801</v>
      </c>
      <c r="I309" s="181" t="str">
        <f t="shared" si="13"/>
        <v>M104.0801</v>
      </c>
    </row>
    <row r="310" spans="1:10" hidden="1" x14ac:dyDescent="0.25">
      <c r="A310" s="177">
        <v>310</v>
      </c>
      <c r="B310" s="177" t="s">
        <v>669</v>
      </c>
      <c r="C310" s="178" t="s">
        <v>3313</v>
      </c>
      <c r="D310" s="179" t="s">
        <v>3314</v>
      </c>
      <c r="E310" s="177" t="s">
        <v>2707</v>
      </c>
      <c r="F310" s="180" t="e">
        <f>VLOOKUP(B310,#REF!,15,0)</f>
        <v>#REF!</v>
      </c>
      <c r="G310" s="177" t="s">
        <v>2704</v>
      </c>
      <c r="H310" s="179" t="str">
        <f>VLOOKUP(C310,[3]MTC!$A$1:$B$65536,2,0)</f>
        <v>M104.0403</v>
      </c>
      <c r="I310" s="181" t="str">
        <f t="shared" si="13"/>
        <v>M104.0403</v>
      </c>
    </row>
    <row r="311" spans="1:10" hidden="1" x14ac:dyDescent="0.25">
      <c r="A311" s="177">
        <v>311</v>
      </c>
      <c r="B311" s="177" t="s">
        <v>671</v>
      </c>
      <c r="C311" s="178" t="s">
        <v>3315</v>
      </c>
      <c r="D311" s="179" t="s">
        <v>3316</v>
      </c>
      <c r="E311" s="177" t="s">
        <v>2707</v>
      </c>
      <c r="F311" s="180" t="e">
        <f>VLOOKUP(B311,#REF!,15,0)</f>
        <v>#REF!</v>
      </c>
      <c r="G311" s="177" t="s">
        <v>2704</v>
      </c>
      <c r="H311" s="179" t="str">
        <f>VLOOKUP(C311,[3]MTC!$A$1:$B$65536,2,0)</f>
        <v>M104.0404</v>
      </c>
      <c r="I311" s="181" t="str">
        <f t="shared" si="13"/>
        <v>M104.0404</v>
      </c>
    </row>
    <row r="312" spans="1:10" hidden="1" x14ac:dyDescent="0.25">
      <c r="A312" s="177">
        <v>312</v>
      </c>
      <c r="B312" s="177" t="s">
        <v>673</v>
      </c>
      <c r="C312" s="178" t="s">
        <v>3317</v>
      </c>
      <c r="D312" s="179" t="s">
        <v>3318</v>
      </c>
      <c r="E312" s="177" t="s">
        <v>2707</v>
      </c>
      <c r="F312" s="180" t="e">
        <f>VLOOKUP(B312,#REF!,15,0)</f>
        <v>#REF!</v>
      </c>
      <c r="G312" s="177" t="s">
        <v>2704</v>
      </c>
      <c r="H312" s="179" t="str">
        <f>VLOOKUP(C312,[3]MTC!$A$1:$B$65536,2,0)</f>
        <v>M104.0405</v>
      </c>
      <c r="I312" s="181" t="str">
        <f t="shared" si="13"/>
        <v>M104.0405</v>
      </c>
    </row>
    <row r="313" spans="1:10" hidden="1" x14ac:dyDescent="0.25">
      <c r="A313" s="177">
        <v>313</v>
      </c>
      <c r="B313" s="177" t="s">
        <v>678</v>
      </c>
      <c r="C313" s="178" t="s">
        <v>3319</v>
      </c>
      <c r="D313" s="179" t="s">
        <v>3320</v>
      </c>
      <c r="E313" s="177" t="s">
        <v>2707</v>
      </c>
      <c r="F313" s="180" t="e">
        <f>VLOOKUP(B313,#REF!,15,0)</f>
        <v>#REF!</v>
      </c>
      <c r="G313" s="177" t="s">
        <v>2704</v>
      </c>
      <c r="H313" s="179" t="str">
        <f>VLOOKUP(C313,[3]MTC!$A$1:$B$65536,2,0)</f>
        <v>M104.0407</v>
      </c>
      <c r="I313" s="181" t="str">
        <f t="shared" si="13"/>
        <v>M104.0407</v>
      </c>
    </row>
    <row r="314" spans="1:10" s="188" customFormat="1" hidden="1" x14ac:dyDescent="0.25">
      <c r="A314" s="185">
        <v>314</v>
      </c>
      <c r="B314" s="185"/>
      <c r="C314" s="186" t="s">
        <v>3321</v>
      </c>
      <c r="D314" s="187" t="s">
        <v>3322</v>
      </c>
      <c r="E314" s="185" t="s">
        <v>2707</v>
      </c>
      <c r="F314" s="180" t="e">
        <f>VLOOKUP(B314,#REF!,15,0)</f>
        <v>#REF!</v>
      </c>
      <c r="G314" s="185" t="s">
        <v>2704</v>
      </c>
      <c r="H314" s="187" t="e">
        <f>VLOOKUP(C314,[3]MTC!$A$1:$B$65536,2,0)</f>
        <v>#REF!</v>
      </c>
      <c r="J314" s="188" t="s">
        <v>2736</v>
      </c>
    </row>
    <row r="315" spans="1:10" hidden="1" x14ac:dyDescent="0.25">
      <c r="A315" s="177">
        <v>315</v>
      </c>
      <c r="B315" s="177" t="s">
        <v>682</v>
      </c>
      <c r="C315" s="178" t="s">
        <v>3323</v>
      </c>
      <c r="D315" s="179" t="s">
        <v>3324</v>
      </c>
      <c r="E315" s="177" t="s">
        <v>2707</v>
      </c>
      <c r="F315" s="180" t="e">
        <f>VLOOKUP(B315,#REF!,15,0)</f>
        <v>#REF!</v>
      </c>
      <c r="G315" s="177" t="s">
        <v>2704</v>
      </c>
      <c r="H315" s="179" t="str">
        <f>VLOOKUP(C315,[3]MTC!$A$1:$B$65536,2,0)</f>
        <v>M104.0409</v>
      </c>
      <c r="I315" s="181" t="str">
        <f t="shared" si="13"/>
        <v>M104.0409</v>
      </c>
    </row>
    <row r="316" spans="1:10" hidden="1" x14ac:dyDescent="0.25">
      <c r="A316" s="177">
        <v>316</v>
      </c>
      <c r="B316" s="177" t="s">
        <v>667</v>
      </c>
      <c r="C316" s="178" t="s">
        <v>3325</v>
      </c>
      <c r="D316" s="179" t="s">
        <v>3326</v>
      </c>
      <c r="E316" s="177" t="s">
        <v>2707</v>
      </c>
      <c r="F316" s="180" t="e">
        <f>VLOOKUP(B316,#REF!,15,0)</f>
        <v>#REF!</v>
      </c>
      <c r="G316" s="177" t="s">
        <v>2704</v>
      </c>
      <c r="H316" s="179" t="str">
        <f>VLOOKUP(C316,[3]MTC!$A$1:$B$65536,2,0)</f>
        <v>M104.0402</v>
      </c>
      <c r="I316" s="181" t="str">
        <f t="shared" si="13"/>
        <v>M104.0402</v>
      </c>
    </row>
    <row r="317" spans="1:10" hidden="1" x14ac:dyDescent="0.25">
      <c r="A317" s="177">
        <v>317</v>
      </c>
      <c r="B317" s="177" t="s">
        <v>669</v>
      </c>
      <c r="C317" s="178" t="s">
        <v>3327</v>
      </c>
      <c r="D317" s="179" t="s">
        <v>3328</v>
      </c>
      <c r="E317" s="177" t="s">
        <v>2707</v>
      </c>
      <c r="F317" s="180" t="e">
        <f>VLOOKUP(B317,#REF!,15,0)</f>
        <v>#REF!</v>
      </c>
      <c r="G317" s="177" t="s">
        <v>2704</v>
      </c>
      <c r="H317" s="179" t="str">
        <f>VLOOKUP(C317,[3]MTC!$A$1:$B$65536,2,0)</f>
        <v>M104.0403</v>
      </c>
      <c r="I317" s="181" t="str">
        <f t="shared" si="13"/>
        <v>M104.0403</v>
      </c>
    </row>
    <row r="318" spans="1:10" hidden="1" x14ac:dyDescent="0.25">
      <c r="A318" s="177">
        <v>318</v>
      </c>
      <c r="B318" s="177" t="s">
        <v>711</v>
      </c>
      <c r="C318" s="178" t="s">
        <v>3329</v>
      </c>
      <c r="D318" s="179" t="s">
        <v>3330</v>
      </c>
      <c r="E318" s="177" t="s">
        <v>2707</v>
      </c>
      <c r="F318" s="180" t="e">
        <f>VLOOKUP(B318,#REF!,15,0)</f>
        <v>#REF!</v>
      </c>
      <c r="G318" s="177" t="s">
        <v>2704</v>
      </c>
      <c r="H318" s="179" t="str">
        <f>VLOOKUP(C318,[3]MTC!$A$1:$B$65536,2,0)</f>
        <v>M104.0802</v>
      </c>
      <c r="I318" s="181" t="str">
        <f t="shared" si="13"/>
        <v>M104.0802</v>
      </c>
    </row>
    <row r="319" spans="1:10" hidden="1" x14ac:dyDescent="0.25">
      <c r="A319" s="177">
        <v>319</v>
      </c>
      <c r="B319" s="177" t="s">
        <v>671</v>
      </c>
      <c r="C319" s="178" t="s">
        <v>3331</v>
      </c>
      <c r="D319" s="179" t="s">
        <v>3332</v>
      </c>
      <c r="E319" s="177" t="s">
        <v>2707</v>
      </c>
      <c r="F319" s="180" t="e">
        <f>VLOOKUP(B319,#REF!,15,0)</f>
        <v>#REF!</v>
      </c>
      <c r="G319" s="177" t="s">
        <v>2704</v>
      </c>
      <c r="H319" s="179" t="str">
        <f>VLOOKUP(C319,[3]MTC!$A$1:$B$65536,2,0)</f>
        <v>M104.0404</v>
      </c>
      <c r="I319" s="181" t="str">
        <f t="shared" si="13"/>
        <v>M104.0404</v>
      </c>
    </row>
    <row r="320" spans="1:10" hidden="1" x14ac:dyDescent="0.25">
      <c r="A320" s="177">
        <v>320</v>
      </c>
      <c r="B320" s="177" t="s">
        <v>673</v>
      </c>
      <c r="C320" s="178" t="s">
        <v>3333</v>
      </c>
      <c r="D320" s="179" t="s">
        <v>3334</v>
      </c>
      <c r="E320" s="177" t="s">
        <v>2707</v>
      </c>
      <c r="F320" s="180" t="e">
        <f>VLOOKUP(B320,#REF!,15,0)</f>
        <v>#REF!</v>
      </c>
      <c r="G320" s="177" t="s">
        <v>2704</v>
      </c>
      <c r="H320" s="179" t="str">
        <f>VLOOKUP(C320,[3]MTC!$A$1:$B$65536,2,0)</f>
        <v>M104.0405</v>
      </c>
      <c r="I320" s="181" t="str">
        <f t="shared" si="13"/>
        <v>M104.0405</v>
      </c>
    </row>
    <row r="321" spans="1:10" hidden="1" x14ac:dyDescent="0.25">
      <c r="A321" s="177">
        <v>321</v>
      </c>
      <c r="B321" s="177" t="s">
        <v>718</v>
      </c>
      <c r="C321" s="178" t="s">
        <v>3335</v>
      </c>
      <c r="D321" s="179" t="s">
        <v>3336</v>
      </c>
      <c r="E321" s="177" t="s">
        <v>2707</v>
      </c>
      <c r="F321" s="180" t="e">
        <f>VLOOKUP(B321,#REF!,15,0)</f>
        <v>#REF!</v>
      </c>
      <c r="G321" s="177" t="s">
        <v>2704</v>
      </c>
      <c r="H321" s="179" t="str">
        <f>VLOOKUP(C321,[3]MTC!$A$1:$B$65536,2,0)</f>
        <v>M104.0804</v>
      </c>
      <c r="I321" s="181" t="str">
        <f t="shared" si="13"/>
        <v>M104.0804</v>
      </c>
    </row>
    <row r="322" spans="1:10" s="188" customFormat="1" hidden="1" x14ac:dyDescent="0.25">
      <c r="A322" s="185">
        <v>322</v>
      </c>
      <c r="B322" s="185"/>
      <c r="C322" s="186" t="s">
        <v>3337</v>
      </c>
      <c r="D322" s="187" t="s">
        <v>3338</v>
      </c>
      <c r="E322" s="185" t="s">
        <v>2707</v>
      </c>
      <c r="F322" s="180" t="e">
        <f>VLOOKUP(B322,#REF!,15,0)</f>
        <v>#REF!</v>
      </c>
      <c r="G322" s="185" t="s">
        <v>2704</v>
      </c>
      <c r="H322" s="187" t="e">
        <f>VLOOKUP(C322,[3]MTC!$A$1:$B$65536,2,0)</f>
        <v>#REF!</v>
      </c>
      <c r="J322" s="188" t="s">
        <v>2736</v>
      </c>
    </row>
    <row r="323" spans="1:10" hidden="1" x14ac:dyDescent="0.25">
      <c r="A323" s="177">
        <v>323</v>
      </c>
      <c r="B323" s="177" t="s">
        <v>722</v>
      </c>
      <c r="C323" s="178" t="s">
        <v>3339</v>
      </c>
      <c r="D323" s="179" t="s">
        <v>3340</v>
      </c>
      <c r="E323" s="177" t="s">
        <v>2707</v>
      </c>
      <c r="F323" s="180" t="e">
        <f>VLOOKUP(B323,#REF!,15,0)</f>
        <v>#REF!</v>
      </c>
      <c r="G323" s="177" t="s">
        <v>2704</v>
      </c>
      <c r="H323" s="179" t="str">
        <f>VLOOKUP(C323,[3]MTC!$A$1:$B$65536,2,0)</f>
        <v>M104.0805</v>
      </c>
      <c r="I323" s="181" t="str">
        <f t="shared" si="13"/>
        <v>M104.0805</v>
      </c>
    </row>
    <row r="324" spans="1:10" hidden="1" x14ac:dyDescent="0.25">
      <c r="A324" s="177">
        <v>324</v>
      </c>
      <c r="B324" s="177" t="s">
        <v>1138</v>
      </c>
      <c r="C324" s="178" t="s">
        <v>3341</v>
      </c>
      <c r="D324" s="179" t="s">
        <v>3342</v>
      </c>
      <c r="E324" s="177" t="s">
        <v>2707</v>
      </c>
      <c r="F324" s="180" t="e">
        <f>VLOOKUP(B324,#REF!,15,0)</f>
        <v>#REF!</v>
      </c>
      <c r="G324" s="177" t="s">
        <v>2704</v>
      </c>
      <c r="H324" s="179" t="str">
        <f>VLOOKUP(C324,[3]MTC!$A$1:$B$65536,2,0)</f>
        <v>M109.1301</v>
      </c>
      <c r="I324" s="181" t="str">
        <f t="shared" si="13"/>
        <v>M109.1301</v>
      </c>
    </row>
    <row r="325" spans="1:10" hidden="1" x14ac:dyDescent="0.25">
      <c r="A325" s="177">
        <v>325</v>
      </c>
      <c r="B325" s="177" t="s">
        <v>1285</v>
      </c>
      <c r="C325" s="178" t="s">
        <v>3343</v>
      </c>
      <c r="D325" s="179" t="s">
        <v>3344</v>
      </c>
      <c r="E325" s="177" t="s">
        <v>2707</v>
      </c>
      <c r="F325" s="180" t="e">
        <f>VLOOKUP(B325,#REF!,15,0)</f>
        <v>#REF!</v>
      </c>
      <c r="G325" s="177" t="s">
        <v>2704</v>
      </c>
      <c r="H325" s="179" t="str">
        <f>VLOOKUP(C325,[3]MTC!$A$1:$B$65536,2,0)</f>
        <v>M112.0801</v>
      </c>
      <c r="I325" s="181" t="str">
        <f t="shared" si="13"/>
        <v>M112.0801</v>
      </c>
    </row>
    <row r="326" spans="1:10" hidden="1" x14ac:dyDescent="0.25">
      <c r="A326" s="177">
        <v>326</v>
      </c>
      <c r="B326" s="177" t="s">
        <v>900</v>
      </c>
      <c r="C326" s="178" t="s">
        <v>3345</v>
      </c>
      <c r="D326" s="179" t="s">
        <v>3346</v>
      </c>
      <c r="E326" s="177" t="s">
        <v>2707</v>
      </c>
      <c r="F326" s="180" t="e">
        <f>VLOOKUP(B326,#REF!,15,0)</f>
        <v>#REF!</v>
      </c>
      <c r="G326" s="177" t="s">
        <v>2704</v>
      </c>
      <c r="H326" s="179" t="str">
        <f>VLOOKUP(C326,[3]MTC!$A$1:$B$65536,2,0)</f>
        <v>M106.0902</v>
      </c>
      <c r="I326" s="181" t="str">
        <f t="shared" si="13"/>
        <v>M106.0902</v>
      </c>
    </row>
    <row r="327" spans="1:10" hidden="1" x14ac:dyDescent="0.25">
      <c r="A327" s="177">
        <v>327</v>
      </c>
      <c r="B327" s="177" t="s">
        <v>900</v>
      </c>
      <c r="C327" s="178" t="s">
        <v>3347</v>
      </c>
      <c r="D327" s="179" t="s">
        <v>3348</v>
      </c>
      <c r="E327" s="177" t="s">
        <v>2707</v>
      </c>
      <c r="F327" s="180" t="e">
        <f>VLOOKUP(B327,#REF!,15,0)</f>
        <v>#REF!</v>
      </c>
      <c r="G327" s="177" t="s">
        <v>2704</v>
      </c>
      <c r="H327" s="179" t="str">
        <f>VLOOKUP(C327,[3]MTC!$A$1:$B$65536,2,0)</f>
        <v>M106.0902</v>
      </c>
      <c r="I327" s="181" t="str">
        <f t="shared" si="13"/>
        <v>M106.0902</v>
      </c>
    </row>
    <row r="328" spans="1:10" hidden="1" x14ac:dyDescent="0.25">
      <c r="A328" s="177">
        <v>328</v>
      </c>
      <c r="B328" s="177" t="s">
        <v>898</v>
      </c>
      <c r="C328" s="178" t="s">
        <v>3349</v>
      </c>
      <c r="D328" s="179" t="s">
        <v>3350</v>
      </c>
      <c r="E328" s="177" t="s">
        <v>2707</v>
      </c>
      <c r="F328" s="180" t="e">
        <f>VLOOKUP(B328,#REF!,15,0)</f>
        <v>#REF!</v>
      </c>
      <c r="G328" s="177" t="s">
        <v>2704</v>
      </c>
      <c r="H328" s="179" t="str">
        <f>VLOOKUP(C328,[3]MTC!$A$1:$B$65536,2,0)</f>
        <v>M106.0901</v>
      </c>
      <c r="I328" s="181" t="str">
        <f t="shared" si="13"/>
        <v>M106.0901</v>
      </c>
    </row>
    <row r="329" spans="1:10" hidden="1" x14ac:dyDescent="0.25">
      <c r="A329" s="177">
        <v>329</v>
      </c>
      <c r="B329" s="177" t="s">
        <v>1161</v>
      </c>
      <c r="C329" s="178" t="s">
        <v>3351</v>
      </c>
      <c r="D329" s="179" t="s">
        <v>3352</v>
      </c>
      <c r="E329" s="177" t="s">
        <v>2707</v>
      </c>
      <c r="F329" s="180" t="e">
        <f>VLOOKUP(B329,#REF!,15,0)</f>
        <v>#REF!</v>
      </c>
      <c r="G329" s="177" t="s">
        <v>2704</v>
      </c>
      <c r="H329" s="179" t="str">
        <f>VLOOKUP(C329,[3]MTC!$A$1:$B$65536,2,0)</f>
        <v>M110.0302</v>
      </c>
      <c r="I329" s="181" t="str">
        <f t="shared" si="13"/>
        <v>M110.0302</v>
      </c>
    </row>
    <row r="330" spans="1:10" s="188" customFormat="1" hidden="1" x14ac:dyDescent="0.25">
      <c r="A330" s="185">
        <v>1</v>
      </c>
      <c r="B330" s="185"/>
      <c r="C330" s="186" t="s">
        <v>3353</v>
      </c>
      <c r="D330" s="187" t="s">
        <v>3354</v>
      </c>
      <c r="E330" s="185" t="s">
        <v>2707</v>
      </c>
      <c r="F330" s="180" t="e">
        <f>VLOOKUP(B330,#REF!,15,0)</f>
        <v>#REF!</v>
      </c>
      <c r="G330" s="185" t="s">
        <v>3355</v>
      </c>
      <c r="H330" s="187" t="e">
        <f>VLOOKUP(C330,[3]MTC!$A$1:$B$65536,2,0)</f>
        <v>#N/A</v>
      </c>
      <c r="J330" s="188" t="s">
        <v>2736</v>
      </c>
    </row>
    <row r="331" spans="1:10" hidden="1" x14ac:dyDescent="0.25">
      <c r="A331" s="177">
        <v>7</v>
      </c>
      <c r="B331" s="177" t="s">
        <v>186</v>
      </c>
      <c r="C331" s="178" t="s">
        <v>3356</v>
      </c>
      <c r="D331" s="179" t="s">
        <v>3357</v>
      </c>
      <c r="E331" s="177" t="s">
        <v>2707</v>
      </c>
      <c r="F331" s="180" t="e">
        <f>VLOOKUP(B331,#REF!,15,0)</f>
        <v>#REF!</v>
      </c>
      <c r="G331" s="177" t="s">
        <v>3355</v>
      </c>
      <c r="H331" s="179" t="str">
        <f>VLOOKUP(C331,[3]MTC!$A$1:$B$65536,2,0)</f>
        <v>M102.0101</v>
      </c>
      <c r="I331" s="181" t="str">
        <f t="shared" si="13"/>
        <v>M102.0101</v>
      </c>
    </row>
    <row r="332" spans="1:10" hidden="1" x14ac:dyDescent="0.25">
      <c r="A332" s="177">
        <v>8</v>
      </c>
      <c r="B332" s="177" t="s">
        <v>1916</v>
      </c>
      <c r="C332" s="178" t="s">
        <v>3358</v>
      </c>
      <c r="D332" s="179" t="s">
        <v>1917</v>
      </c>
      <c r="E332" s="177" t="s">
        <v>2707</v>
      </c>
      <c r="F332" s="180" t="e">
        <f>VLOOKUP(B332,#REF!,15,0)</f>
        <v>#REF!</v>
      </c>
      <c r="G332" s="177" t="s">
        <v>3355</v>
      </c>
      <c r="H332" s="179" t="str">
        <f>VLOOKUP(C332,[3]MTC!$A$1:$B$65536,2,0)</f>
        <v>M202.0096</v>
      </c>
      <c r="I332" s="181" t="str">
        <f t="shared" si="13"/>
        <v>M202.0096</v>
      </c>
    </row>
    <row r="333" spans="1:10" hidden="1" x14ac:dyDescent="0.25">
      <c r="A333" s="177">
        <v>9</v>
      </c>
      <c r="B333" s="177" t="s">
        <v>2316</v>
      </c>
      <c r="C333" s="178" t="s">
        <v>3359</v>
      </c>
      <c r="D333" s="179" t="s">
        <v>1548</v>
      </c>
      <c r="E333" s="177" t="s">
        <v>2707</v>
      </c>
      <c r="F333" s="180" t="e">
        <f>VLOOKUP(B333,#REF!,15,0)</f>
        <v>#REF!</v>
      </c>
      <c r="G333" s="177" t="s">
        <v>3355</v>
      </c>
      <c r="H333" s="179" t="str">
        <f>VLOOKUP(C333,[3]MTC!$A$1:$B$65536,2,0)</f>
        <v>M203.0019</v>
      </c>
      <c r="I333" s="181" t="str">
        <f t="shared" si="13"/>
        <v>M203.0019</v>
      </c>
    </row>
    <row r="334" spans="1:10" hidden="1" x14ac:dyDescent="0.25">
      <c r="A334" s="177">
        <v>10</v>
      </c>
      <c r="B334" s="177" t="s">
        <v>1190</v>
      </c>
      <c r="C334" s="178" t="s">
        <v>3360</v>
      </c>
      <c r="D334" s="179" t="s">
        <v>3361</v>
      </c>
      <c r="E334" s="177" t="s">
        <v>2707</v>
      </c>
      <c r="F334" s="180" t="e">
        <f>VLOOKUP(B334,#REF!,15,0)</f>
        <v>#REF!</v>
      </c>
      <c r="G334" s="177" t="s">
        <v>3355</v>
      </c>
      <c r="H334" s="179" t="str">
        <f>VLOOKUP(C334,[3]MTC!$A$1:$B$65536,2,0)</f>
        <v>M111.0202</v>
      </c>
      <c r="I334" s="181" t="str">
        <f t="shared" si="13"/>
        <v>M111.0202</v>
      </c>
    </row>
    <row r="335" spans="1:10" hidden="1" x14ac:dyDescent="0.25">
      <c r="A335" s="177">
        <v>15</v>
      </c>
      <c r="B335" s="177" t="s">
        <v>1499</v>
      </c>
      <c r="C335" s="178" t="s">
        <v>3362</v>
      </c>
      <c r="D335" s="179" t="s">
        <v>3363</v>
      </c>
      <c r="E335" s="177" t="s">
        <v>2707</v>
      </c>
      <c r="F335" s="180" t="e">
        <f>VLOOKUP(B335,#REF!,15,0)</f>
        <v>#REF!</v>
      </c>
      <c r="G335" s="177" t="s">
        <v>3355</v>
      </c>
      <c r="H335" s="179" t="str">
        <f>VLOOKUP(C335,[3]MTC!$A$1:$B$65536,2,0)</f>
        <v>M112.4302</v>
      </c>
      <c r="I335" s="181" t="str">
        <f t="shared" si="13"/>
        <v>M112.4302</v>
      </c>
    </row>
    <row r="336" spans="1:10" hidden="1" x14ac:dyDescent="0.25">
      <c r="A336" s="177">
        <v>16</v>
      </c>
      <c r="B336" s="177" t="s">
        <v>1502</v>
      </c>
      <c r="C336" s="178" t="s">
        <v>3364</v>
      </c>
      <c r="D336" s="179" t="s">
        <v>3365</v>
      </c>
      <c r="E336" s="177" t="s">
        <v>2707</v>
      </c>
      <c r="F336" s="180" t="e">
        <f>VLOOKUP(B336,#REF!,15,0)</f>
        <v>#REF!</v>
      </c>
      <c r="G336" s="177" t="s">
        <v>3355</v>
      </c>
      <c r="H336" s="179" t="str">
        <f>VLOOKUP(C336,[3]MTC!$A$1:$B$65536,2,0)</f>
        <v>M112.4303</v>
      </c>
      <c r="I336" s="181" t="str">
        <f t="shared" si="13"/>
        <v>M112.4303</v>
      </c>
    </row>
    <row r="337" spans="1:10" hidden="1" x14ac:dyDescent="0.25">
      <c r="A337" s="177">
        <v>17</v>
      </c>
      <c r="B337" s="177" t="s">
        <v>1505</v>
      </c>
      <c r="C337" s="178" t="s">
        <v>3366</v>
      </c>
      <c r="D337" s="179" t="s">
        <v>3367</v>
      </c>
      <c r="E337" s="177" t="s">
        <v>2707</v>
      </c>
      <c r="F337" s="180" t="e">
        <f>VLOOKUP(B337,#REF!,15,0)</f>
        <v>#REF!</v>
      </c>
      <c r="G337" s="177" t="s">
        <v>3355</v>
      </c>
      <c r="H337" s="179" t="str">
        <f>VLOOKUP(C337,[3]MTC!$A$1:$B$65536,2,0)</f>
        <v>M112.4304</v>
      </c>
      <c r="I337" s="181" t="str">
        <f t="shared" si="13"/>
        <v>M112.4304</v>
      </c>
    </row>
    <row r="338" spans="1:10" hidden="1" x14ac:dyDescent="0.25">
      <c r="A338" s="177">
        <v>18</v>
      </c>
      <c r="B338" s="182" t="s">
        <v>1476</v>
      </c>
      <c r="C338" s="178" t="s">
        <v>3368</v>
      </c>
      <c r="D338" s="179" t="s">
        <v>3369</v>
      </c>
      <c r="E338" s="177" t="s">
        <v>2707</v>
      </c>
      <c r="F338" s="180" t="e">
        <f>VLOOKUP(B338,#REF!,15,0)</f>
        <v>#REF!</v>
      </c>
      <c r="G338" s="177" t="s">
        <v>3355</v>
      </c>
      <c r="H338" s="179" t="str">
        <f>VLOOKUP(C338,[3]MTC!$A$1:$B$65536,2,0)</f>
        <v>M112.4001</v>
      </c>
      <c r="I338" s="184" t="e">
        <f>#REF!</f>
        <v>#REF!</v>
      </c>
    </row>
    <row r="339" spans="1:10" hidden="1" x14ac:dyDescent="0.25">
      <c r="A339" s="177">
        <v>20</v>
      </c>
      <c r="B339" s="177" t="s">
        <v>1487</v>
      </c>
      <c r="C339" s="178" t="s">
        <v>3370</v>
      </c>
      <c r="D339" s="179" t="s">
        <v>3371</v>
      </c>
      <c r="E339" s="177" t="s">
        <v>2707</v>
      </c>
      <c r="F339" s="180" t="e">
        <f>VLOOKUP(B339,#REF!,15,0)</f>
        <v>#REF!</v>
      </c>
      <c r="G339" s="177" t="s">
        <v>3355</v>
      </c>
      <c r="H339" s="179" t="str">
        <f>VLOOKUP(C339,[3]MTC!$A$1:$B$65536,2,0)</f>
        <v>M112.4102</v>
      </c>
      <c r="I339" s="181" t="str">
        <f>H339</f>
        <v>M112.4102</v>
      </c>
    </row>
    <row r="340" spans="1:10" hidden="1" x14ac:dyDescent="0.25">
      <c r="A340" s="177">
        <v>21</v>
      </c>
      <c r="B340" s="177" t="s">
        <v>1496</v>
      </c>
      <c r="C340" s="178" t="s">
        <v>3372</v>
      </c>
      <c r="D340" s="179" t="s">
        <v>1497</v>
      </c>
      <c r="E340" s="177" t="s">
        <v>2707</v>
      </c>
      <c r="F340" s="180" t="e">
        <f>VLOOKUP(B340,#REF!,15,0)</f>
        <v>#REF!</v>
      </c>
      <c r="G340" s="177" t="s">
        <v>3355</v>
      </c>
      <c r="H340" s="179" t="str">
        <f>VLOOKUP(C340,[3]MTC!$A$1:$B$65536,2,0)</f>
        <v>M112.4301</v>
      </c>
      <c r="I340" s="181" t="str">
        <f>H340</f>
        <v>M112.4301</v>
      </c>
    </row>
    <row r="341" spans="1:10" hidden="1" x14ac:dyDescent="0.25">
      <c r="A341" s="177">
        <v>22</v>
      </c>
      <c r="B341" s="182" t="s">
        <v>1541</v>
      </c>
      <c r="C341" s="178" t="s">
        <v>3373</v>
      </c>
      <c r="D341" s="179" t="s">
        <v>1542</v>
      </c>
      <c r="E341" s="177" t="s">
        <v>2707</v>
      </c>
      <c r="F341" s="180" t="e">
        <f>VLOOKUP(B341,#REF!,15,0)</f>
        <v>#REF!</v>
      </c>
      <c r="G341" s="177" t="s">
        <v>3355</v>
      </c>
      <c r="H341" s="179" t="e">
        <f>VLOOKUP(C341,[3]MTC!$A$1:$B$65536,2,0)</f>
        <v>#REF!</v>
      </c>
      <c r="I341" s="184" t="e">
        <f>#REF!</f>
        <v>#REF!</v>
      </c>
      <c r="J341" s="176" t="s">
        <v>2949</v>
      </c>
    </row>
    <row r="342" spans="1:10" hidden="1" x14ac:dyDescent="0.25">
      <c r="A342" s="177">
        <v>23</v>
      </c>
      <c r="B342" s="182" t="s">
        <v>1355</v>
      </c>
      <c r="C342" s="178" t="s">
        <v>3374</v>
      </c>
      <c r="D342" s="179" t="s">
        <v>3375</v>
      </c>
      <c r="E342" s="177" t="s">
        <v>2707</v>
      </c>
      <c r="F342" s="180" t="e">
        <f>VLOOKUP(B342,#REF!,15,0)</f>
        <v>#REF!</v>
      </c>
      <c r="G342" s="177" t="s">
        <v>3355</v>
      </c>
      <c r="H342" s="179" t="str">
        <f>VLOOKUP(C342,[3]MTC!$A$1:$B$65536,2,0)</f>
        <v>M112.1702b</v>
      </c>
      <c r="I342" s="184" t="e">
        <f>#REF!</f>
        <v>#REF!</v>
      </c>
    </row>
    <row r="343" spans="1:10" hidden="1" x14ac:dyDescent="0.25">
      <c r="A343" s="177">
        <v>24</v>
      </c>
      <c r="B343" s="177" t="s">
        <v>1346</v>
      </c>
      <c r="C343" s="178" t="s">
        <v>3376</v>
      </c>
      <c r="D343" s="179" t="s">
        <v>3377</v>
      </c>
      <c r="E343" s="177" t="s">
        <v>2707</v>
      </c>
      <c r="F343" s="180" t="e">
        <f>VLOOKUP(B343,#REF!,15,0)</f>
        <v>#REF!</v>
      </c>
      <c r="G343" s="177" t="s">
        <v>3355</v>
      </c>
      <c r="H343" s="179" t="str">
        <f>VLOOKUP(C343,[3]MTC!$A$1:$B$65536,2,0)</f>
        <v>M112.1701</v>
      </c>
      <c r="I343" s="181" t="str">
        <f>H343</f>
        <v>M112.1701</v>
      </c>
    </row>
    <row r="344" spans="1:10" hidden="1" x14ac:dyDescent="0.25">
      <c r="A344" s="177">
        <v>27</v>
      </c>
      <c r="B344" s="177" t="s">
        <v>1516</v>
      </c>
      <c r="C344" s="178" t="s">
        <v>3378</v>
      </c>
      <c r="D344" s="179" t="s">
        <v>3379</v>
      </c>
      <c r="E344" s="177" t="s">
        <v>2707</v>
      </c>
      <c r="F344" s="180" t="e">
        <f>VLOOKUP(B344,#REF!,15,0)</f>
        <v>#REF!</v>
      </c>
      <c r="G344" s="177" t="s">
        <v>3355</v>
      </c>
      <c r="H344" s="179" t="str">
        <f>VLOOKUP(C344,[3]MTC!$A$1:$B$65536,2,0)</f>
        <v>M112.4501</v>
      </c>
      <c r="I344" s="181" t="str">
        <f>H344</f>
        <v>M112.4501</v>
      </c>
    </row>
    <row r="345" spans="1:10" hidden="1" x14ac:dyDescent="0.25">
      <c r="A345" s="177">
        <v>28</v>
      </c>
      <c r="B345" s="177" t="s">
        <v>1187</v>
      </c>
      <c r="C345" s="178" t="s">
        <v>3380</v>
      </c>
      <c r="D345" s="179" t="s">
        <v>1188</v>
      </c>
      <c r="E345" s="177" t="s">
        <v>2707</v>
      </c>
      <c r="F345" s="180" t="e">
        <f>VLOOKUP(B345,#REF!,15,0)</f>
        <v>#REF!</v>
      </c>
      <c r="G345" s="177" t="s">
        <v>3355</v>
      </c>
      <c r="H345" s="179" t="str">
        <f>VLOOKUP(C345,[3]MTC!$A$1:$B$65536,2,0)</f>
        <v>M111.0201</v>
      </c>
      <c r="I345" s="181" t="str">
        <f>H345</f>
        <v>M111.0201</v>
      </c>
    </row>
    <row r="346" spans="1:10" hidden="1" x14ac:dyDescent="0.25">
      <c r="A346" s="177">
        <v>31</v>
      </c>
      <c r="B346" s="177" t="s">
        <v>1457</v>
      </c>
      <c r="C346" s="178" t="s">
        <v>3381</v>
      </c>
      <c r="D346" s="179" t="s">
        <v>3382</v>
      </c>
      <c r="E346" s="177" t="s">
        <v>2707</v>
      </c>
      <c r="F346" s="180" t="e">
        <f>VLOOKUP(B346,#REF!,15,0)</f>
        <v>#REF!</v>
      </c>
      <c r="G346" s="177" t="s">
        <v>3355</v>
      </c>
      <c r="H346" s="179" t="str">
        <f>VLOOKUP(C346,[3]MTC!$A$1:$B$65536,2,0)</f>
        <v>M112.3701</v>
      </c>
      <c r="I346" s="181" t="str">
        <f>H346</f>
        <v>M112.3701</v>
      </c>
    </row>
    <row r="347" spans="1:10" hidden="1" x14ac:dyDescent="0.25">
      <c r="A347" s="177">
        <v>33</v>
      </c>
      <c r="B347" s="182" t="s">
        <v>1012</v>
      </c>
      <c r="C347" s="178" t="s">
        <v>3383</v>
      </c>
      <c r="D347" s="179" t="s">
        <v>3384</v>
      </c>
      <c r="E347" s="177" t="s">
        <v>2707</v>
      </c>
      <c r="F347" s="180" t="e">
        <f>VLOOKUP(B347,#REF!,15,0)</f>
        <v>#REF!</v>
      </c>
      <c r="G347" s="177" t="s">
        <v>3355</v>
      </c>
      <c r="H347" s="179" t="str">
        <f>VLOOKUP(C347,[3]MTC!$A$1:$B$65536,2,0)</f>
        <v>M108.0308</v>
      </c>
      <c r="I347" s="184" t="e">
        <f>#REF!</f>
        <v>#REF!</v>
      </c>
    </row>
    <row r="348" spans="1:10" s="188" customFormat="1" hidden="1" x14ac:dyDescent="0.25">
      <c r="A348" s="185">
        <v>35</v>
      </c>
      <c r="B348" s="185"/>
      <c r="C348" s="186" t="s">
        <v>3385</v>
      </c>
      <c r="D348" s="187" t="s">
        <v>3386</v>
      </c>
      <c r="E348" s="185" t="s">
        <v>2707</v>
      </c>
      <c r="F348" s="180" t="e">
        <f>VLOOKUP(B348,#REF!,15,0)</f>
        <v>#REF!</v>
      </c>
      <c r="G348" s="185" t="s">
        <v>3355</v>
      </c>
      <c r="H348" s="187" t="e">
        <f>VLOOKUP(C348,[3]MTC!$A$1:$B$65536,2,0)</f>
        <v>#REF!</v>
      </c>
      <c r="J348" s="188" t="s">
        <v>2736</v>
      </c>
    </row>
    <row r="349" spans="1:10" hidden="1" x14ac:dyDescent="0.25">
      <c r="A349" s="177">
        <v>36</v>
      </c>
      <c r="B349" s="177" t="s">
        <v>1510</v>
      </c>
      <c r="C349" s="178" t="s">
        <v>3387</v>
      </c>
      <c r="D349" s="179" t="s">
        <v>3388</v>
      </c>
      <c r="E349" s="177" t="s">
        <v>2707</v>
      </c>
      <c r="F349" s="180" t="e">
        <f>VLOOKUP(B349,#REF!,15,0)</f>
        <v>#REF!</v>
      </c>
      <c r="G349" s="177" t="s">
        <v>3355</v>
      </c>
      <c r="H349" s="179" t="str">
        <f>VLOOKUP(C349,[3]MTC!$A$1:$B$65536,2,0)</f>
        <v>M112.4401</v>
      </c>
      <c r="I349" s="181" t="str">
        <f>H349</f>
        <v>M112.4401</v>
      </c>
    </row>
    <row r="350" spans="1:10" hidden="1" x14ac:dyDescent="0.25">
      <c r="A350" s="177">
        <v>37</v>
      </c>
      <c r="B350" s="182" t="s">
        <v>1544</v>
      </c>
      <c r="C350" s="178" t="s">
        <v>3389</v>
      </c>
      <c r="D350" s="179" t="s">
        <v>1545</v>
      </c>
      <c r="E350" s="177" t="s">
        <v>2707</v>
      </c>
      <c r="F350" s="180" t="e">
        <f>VLOOKUP(B350,#REF!,15,0)</f>
        <v>#REF!</v>
      </c>
      <c r="G350" s="177" t="s">
        <v>3355</v>
      </c>
      <c r="H350" s="179" t="e">
        <f>VLOOKUP(C350,[3]MTC!$A$1:$B$65536,2,0)</f>
        <v>#REF!</v>
      </c>
      <c r="I350" s="184" t="e">
        <f>#REF!</f>
        <v>#REF!</v>
      </c>
      <c r="J350" s="176" t="s">
        <v>2949</v>
      </c>
    </row>
    <row r="351" spans="1:10" hidden="1" x14ac:dyDescent="0.25">
      <c r="A351" s="177">
        <v>38</v>
      </c>
      <c r="B351" s="177" t="s">
        <v>873</v>
      </c>
      <c r="C351" s="178" t="s">
        <v>3390</v>
      </c>
      <c r="D351" s="179" t="s">
        <v>3391</v>
      </c>
      <c r="E351" s="177" t="s">
        <v>2707</v>
      </c>
      <c r="F351" s="180" t="e">
        <f>VLOOKUP(B351,#REF!,15,0)</f>
        <v>#REF!</v>
      </c>
      <c r="G351" s="177" t="s">
        <v>3355</v>
      </c>
      <c r="H351" s="179" t="str">
        <f>VLOOKUP(C351,[3]MTC!$A$1:$B$65536,2,0)</f>
        <v>M106.0602</v>
      </c>
      <c r="I351" s="181" t="str">
        <f>H351</f>
        <v>M106.0602</v>
      </c>
    </row>
    <row r="352" spans="1:10" hidden="1" x14ac:dyDescent="0.25">
      <c r="A352" s="177">
        <v>39</v>
      </c>
      <c r="B352" s="182" t="s">
        <v>467</v>
      </c>
      <c r="C352" s="178" t="s">
        <v>3392</v>
      </c>
      <c r="D352" s="179" t="s">
        <v>3393</v>
      </c>
      <c r="E352" s="177" t="s">
        <v>2707</v>
      </c>
      <c r="F352" s="180" t="e">
        <f>VLOOKUP(B352,#REF!,15,0)</f>
        <v>#REF!</v>
      </c>
      <c r="G352" s="177" t="s">
        <v>3355</v>
      </c>
      <c r="H352" s="179" t="e">
        <f>VLOOKUP(C352,[3]MTC!$A$1:$B$65536,2,0)</f>
        <v>#REF!</v>
      </c>
      <c r="I352" s="184" t="e">
        <f>#REF!</f>
        <v>#REF!</v>
      </c>
      <c r="J352" s="176" t="s">
        <v>2949</v>
      </c>
    </row>
    <row r="353" spans="1:9" hidden="1" x14ac:dyDescent="0.25">
      <c r="A353" s="177">
        <v>40</v>
      </c>
      <c r="B353" s="182" t="s">
        <v>470</v>
      </c>
      <c r="C353" s="178" t="s">
        <v>3394</v>
      </c>
      <c r="D353" s="179" t="s">
        <v>3395</v>
      </c>
      <c r="E353" s="177" t="s">
        <v>2707</v>
      </c>
      <c r="F353" s="180" t="e">
        <f>VLOOKUP(B353,#REF!,15,0)</f>
        <v>#REF!</v>
      </c>
      <c r="G353" s="177" t="s">
        <v>3355</v>
      </c>
      <c r="H353" s="179" t="str">
        <f>VLOOKUP(C353,[3]MTC!$A$1:$B$65536,2,0)</f>
        <v>M102.1801</v>
      </c>
      <c r="I353" s="184" t="e">
        <f>#REF!</f>
        <v>#REF!</v>
      </c>
    </row>
    <row r="354" spans="1:9" hidden="1" x14ac:dyDescent="0.25">
      <c r="A354" s="177">
        <v>41</v>
      </c>
      <c r="B354" s="182" t="s">
        <v>473</v>
      </c>
      <c r="C354" s="178" t="s">
        <v>3396</v>
      </c>
      <c r="D354" s="179" t="s">
        <v>3397</v>
      </c>
      <c r="E354" s="177" t="s">
        <v>2707</v>
      </c>
      <c r="F354" s="180" t="e">
        <f>VLOOKUP(B354,#REF!,15,0)</f>
        <v>#REF!</v>
      </c>
      <c r="G354" s="177" t="s">
        <v>3355</v>
      </c>
      <c r="H354" s="179" t="str">
        <f>VLOOKUP(C354,[3]MTC!$A$1:$B$65536,2,0)</f>
        <v>M102.1802</v>
      </c>
      <c r="I354" s="184" t="e">
        <f>#REF!</f>
        <v>#REF!</v>
      </c>
    </row>
    <row r="355" spans="1:9" hidden="1" x14ac:dyDescent="0.25">
      <c r="A355" s="177">
        <v>1</v>
      </c>
      <c r="B355" s="182" t="s">
        <v>1474</v>
      </c>
      <c r="C355" s="178" t="s">
        <v>3398</v>
      </c>
      <c r="D355" s="179" t="s">
        <v>3399</v>
      </c>
      <c r="E355" s="177" t="s">
        <v>2707</v>
      </c>
      <c r="F355" s="180" t="e">
        <f>VLOOKUP(B355,#REF!,15,0)</f>
        <v>#REF!</v>
      </c>
      <c r="G355" s="177" t="s">
        <v>3400</v>
      </c>
      <c r="H355" s="179" t="str">
        <f>VLOOKUP(C355,[3]MTC!$A$1:$B$65536,2,0)</f>
        <v>M112.4000a</v>
      </c>
      <c r="I355" s="184" t="e">
        <f>#REF!</f>
        <v>#REF!</v>
      </c>
    </row>
    <row r="356" spans="1:9" hidden="1" x14ac:dyDescent="0.25">
      <c r="A356" s="177">
        <v>2</v>
      </c>
      <c r="B356" s="177" t="s">
        <v>1591</v>
      </c>
      <c r="C356" s="178" t="s">
        <v>3401</v>
      </c>
      <c r="D356" s="179" t="s">
        <v>1592</v>
      </c>
      <c r="E356" s="177" t="s">
        <v>2707</v>
      </c>
      <c r="F356" s="180" t="e">
        <f>VLOOKUP(B356,#REF!,15,0)</f>
        <v>#REF!</v>
      </c>
      <c r="G356" s="177" t="s">
        <v>3400</v>
      </c>
      <c r="H356" s="179" t="str">
        <f>VLOOKUP(C356,[3]MTC!$A$1:$B$65536,2,0)</f>
        <v>M201.0014</v>
      </c>
      <c r="I356" s="181" t="str">
        <f t="shared" ref="I356:I371" si="14">H356</f>
        <v>M201.0014</v>
      </c>
    </row>
    <row r="357" spans="1:9" hidden="1" x14ac:dyDescent="0.25">
      <c r="A357" s="177">
        <v>3</v>
      </c>
      <c r="B357" s="177" t="s">
        <v>1588</v>
      </c>
      <c r="C357" s="178" t="s">
        <v>3402</v>
      </c>
      <c r="D357" s="179" t="s">
        <v>1589</v>
      </c>
      <c r="E357" s="177" t="s">
        <v>2707</v>
      </c>
      <c r="F357" s="180" t="e">
        <f>VLOOKUP(B357,#REF!,15,0)</f>
        <v>#REF!</v>
      </c>
      <c r="G357" s="177" t="s">
        <v>3400</v>
      </c>
      <c r="H357" s="179" t="str">
        <f>VLOOKUP(C357,[3]MTC!$A$1:$B$65536,2,0)</f>
        <v>M201.0013</v>
      </c>
      <c r="I357" s="181" t="str">
        <f t="shared" si="14"/>
        <v>M201.0013</v>
      </c>
    </row>
    <row r="358" spans="1:9" hidden="1" x14ac:dyDescent="0.25">
      <c r="A358" s="177">
        <v>4</v>
      </c>
      <c r="B358" s="177" t="s">
        <v>1553</v>
      </c>
      <c r="C358" s="178" t="s">
        <v>3403</v>
      </c>
      <c r="D358" s="179" t="s">
        <v>1554</v>
      </c>
      <c r="E358" s="177" t="s">
        <v>2707</v>
      </c>
      <c r="F358" s="180" t="e">
        <f>VLOOKUP(B358,#REF!,15,0)</f>
        <v>#REF!</v>
      </c>
      <c r="G358" s="177" t="s">
        <v>3400</v>
      </c>
      <c r="H358" s="179" t="str">
        <f>VLOOKUP(C358,[3]MTC!$A$1:$B$65536,2,0)</f>
        <v>M201.0001</v>
      </c>
      <c r="I358" s="181" t="str">
        <f t="shared" si="14"/>
        <v>M201.0001</v>
      </c>
    </row>
    <row r="359" spans="1:9" hidden="1" x14ac:dyDescent="0.25">
      <c r="A359" s="177">
        <v>5</v>
      </c>
      <c r="B359" s="177" t="s">
        <v>1565</v>
      </c>
      <c r="C359" s="178" t="s">
        <v>3404</v>
      </c>
      <c r="D359" s="179" t="s">
        <v>3405</v>
      </c>
      <c r="E359" s="177" t="s">
        <v>2707</v>
      </c>
      <c r="F359" s="180" t="e">
        <f>VLOOKUP(B359,#REF!,15,0)</f>
        <v>#REF!</v>
      </c>
      <c r="G359" s="177" t="s">
        <v>3400</v>
      </c>
      <c r="H359" s="179" t="str">
        <f>VLOOKUP(C359,[3]MTC!$A$1:$B$65536,2,0)</f>
        <v>M201.0005</v>
      </c>
      <c r="I359" s="181" t="str">
        <f t="shared" si="14"/>
        <v>M201.0005</v>
      </c>
    </row>
    <row r="360" spans="1:9" hidden="1" x14ac:dyDescent="0.25">
      <c r="A360" s="177">
        <v>6</v>
      </c>
      <c r="B360" s="177" t="s">
        <v>1742</v>
      </c>
      <c r="C360" s="178" t="s">
        <v>3406</v>
      </c>
      <c r="D360" s="179" t="s">
        <v>3407</v>
      </c>
      <c r="E360" s="177" t="s">
        <v>2707</v>
      </c>
      <c r="F360" s="180" t="e">
        <f>VLOOKUP(B360,#REF!,15,0)</f>
        <v>#REF!</v>
      </c>
      <c r="G360" s="177" t="s">
        <v>3400</v>
      </c>
      <c r="H360" s="179" t="str">
        <f>VLOOKUP(C360,[3]MTC!$A$1:$B$65536,2,0)</f>
        <v>M202.0038</v>
      </c>
      <c r="I360" s="181" t="str">
        <f t="shared" si="14"/>
        <v>M202.0038</v>
      </c>
    </row>
    <row r="361" spans="1:9" hidden="1" x14ac:dyDescent="0.25">
      <c r="A361" s="177">
        <v>7</v>
      </c>
      <c r="B361" s="177" t="s">
        <v>1614</v>
      </c>
      <c r="C361" s="178" t="s">
        <v>3408</v>
      </c>
      <c r="D361" s="179" t="s">
        <v>3409</v>
      </c>
      <c r="E361" s="177" t="s">
        <v>2707</v>
      </c>
      <c r="F361" s="180" t="e">
        <f>VLOOKUP(B361,#REF!,15,0)</f>
        <v>#REF!</v>
      </c>
      <c r="G361" s="177" t="s">
        <v>3400</v>
      </c>
      <c r="H361" s="179" t="str">
        <f>VLOOKUP(C361,[3]MTC!$A$1:$B$65536,2,0)</f>
        <v>M201.0022</v>
      </c>
      <c r="I361" s="181" t="str">
        <f t="shared" si="14"/>
        <v>M201.0022</v>
      </c>
    </row>
    <row r="362" spans="1:9" hidden="1" x14ac:dyDescent="0.25">
      <c r="A362" s="177">
        <v>8</v>
      </c>
      <c r="B362" s="177" t="s">
        <v>1652</v>
      </c>
      <c r="C362" s="178" t="s">
        <v>3410</v>
      </c>
      <c r="D362" s="179" t="s">
        <v>1653</v>
      </c>
      <c r="E362" s="177" t="s">
        <v>2707</v>
      </c>
      <c r="F362" s="180" t="e">
        <f>VLOOKUP(B362,#REF!,15,0)</f>
        <v>#REF!</v>
      </c>
      <c r="G362" s="177" t="s">
        <v>3400</v>
      </c>
      <c r="H362" s="179" t="str">
        <f>VLOOKUP(C362,[3]MTC!$A$1:$B$65536,2,0)</f>
        <v>M202.0008</v>
      </c>
      <c r="I362" s="181" t="str">
        <f t="shared" si="14"/>
        <v>M202.0008</v>
      </c>
    </row>
    <row r="363" spans="1:9" hidden="1" x14ac:dyDescent="0.25">
      <c r="A363" s="177">
        <v>9</v>
      </c>
      <c r="B363" s="177" t="s">
        <v>1568</v>
      </c>
      <c r="C363" s="178" t="s">
        <v>3411</v>
      </c>
      <c r="D363" s="179" t="s">
        <v>3412</v>
      </c>
      <c r="E363" s="177" t="s">
        <v>2707</v>
      </c>
      <c r="F363" s="180" t="e">
        <f>VLOOKUP(B363,#REF!,15,0)</f>
        <v>#REF!</v>
      </c>
      <c r="G363" s="177" t="s">
        <v>3400</v>
      </c>
      <c r="H363" s="179" t="str">
        <f>VLOOKUP(C363,[3]MTC!$A$1:$B$65536,2,0)</f>
        <v>M201.0006</v>
      </c>
      <c r="I363" s="181" t="str">
        <f t="shared" si="14"/>
        <v>M201.0006</v>
      </c>
    </row>
    <row r="364" spans="1:9" hidden="1" x14ac:dyDescent="0.25">
      <c r="A364" s="177">
        <v>10</v>
      </c>
      <c r="B364" s="177" t="s">
        <v>1571</v>
      </c>
      <c r="C364" s="178" t="s">
        <v>3413</v>
      </c>
      <c r="D364" s="179" t="s">
        <v>1572</v>
      </c>
      <c r="E364" s="177" t="s">
        <v>2707</v>
      </c>
      <c r="F364" s="180" t="e">
        <f>VLOOKUP(B364,#REF!,15,0)</f>
        <v>#REF!</v>
      </c>
      <c r="G364" s="177" t="s">
        <v>3400</v>
      </c>
      <c r="H364" s="179" t="str">
        <f>VLOOKUP(C364,[3]MTC!$A$1:$B$65536,2,0)</f>
        <v>M201.0007</v>
      </c>
      <c r="I364" s="181" t="str">
        <f t="shared" si="14"/>
        <v>M201.0007</v>
      </c>
    </row>
    <row r="365" spans="1:9" hidden="1" x14ac:dyDescent="0.25">
      <c r="A365" s="177">
        <v>11</v>
      </c>
      <c r="B365" s="177" t="s">
        <v>1631</v>
      </c>
      <c r="C365" s="178" t="s">
        <v>3414</v>
      </c>
      <c r="D365" s="179" t="s">
        <v>1632</v>
      </c>
      <c r="E365" s="177" t="s">
        <v>2707</v>
      </c>
      <c r="F365" s="180" t="e">
        <f>VLOOKUP(B365,#REF!,15,0)</f>
        <v>#REF!</v>
      </c>
      <c r="G365" s="177" t="s">
        <v>3400</v>
      </c>
      <c r="H365" s="179" t="str">
        <f>VLOOKUP(C365,[3]MTC!$A$1:$B$65536,2,0)</f>
        <v>M202.0001</v>
      </c>
      <c r="I365" s="181" t="str">
        <f t="shared" si="14"/>
        <v>M202.0001</v>
      </c>
    </row>
    <row r="366" spans="1:9" hidden="1" x14ac:dyDescent="0.25">
      <c r="A366" s="177">
        <v>12</v>
      </c>
      <c r="B366" s="177" t="s">
        <v>1658</v>
      </c>
      <c r="C366" s="178" t="s">
        <v>3415</v>
      </c>
      <c r="D366" s="179" t="s">
        <v>1659</v>
      </c>
      <c r="E366" s="177" t="s">
        <v>2707</v>
      </c>
      <c r="F366" s="180" t="e">
        <f>VLOOKUP(B366,#REF!,15,0)</f>
        <v>#REF!</v>
      </c>
      <c r="G366" s="177" t="s">
        <v>3400</v>
      </c>
      <c r="H366" s="179" t="str">
        <f>VLOOKUP(C366,[3]MTC!$A$1:$B$65536,2,0)</f>
        <v>M202.0010</v>
      </c>
      <c r="I366" s="181" t="str">
        <f t="shared" si="14"/>
        <v>M202.0010</v>
      </c>
    </row>
    <row r="367" spans="1:9" hidden="1" x14ac:dyDescent="0.25">
      <c r="A367" s="177">
        <v>13</v>
      </c>
      <c r="B367" s="177" t="s">
        <v>249</v>
      </c>
      <c r="C367" s="178" t="s">
        <v>2751</v>
      </c>
      <c r="D367" s="179" t="s">
        <v>3416</v>
      </c>
      <c r="E367" s="177" t="s">
        <v>2707</v>
      </c>
      <c r="F367" s="180" t="e">
        <f>VLOOKUP(B367,#REF!,15,0)</f>
        <v>#REF!</v>
      </c>
      <c r="G367" s="177" t="s">
        <v>3400</v>
      </c>
      <c r="H367" s="179" t="str">
        <f>VLOOKUP(C367,[3]MTC!$A$1:$B$65536,2,0)</f>
        <v>M102.0301</v>
      </c>
      <c r="I367" s="181" t="str">
        <f t="shared" si="14"/>
        <v>M102.0301</v>
      </c>
    </row>
    <row r="368" spans="1:9" hidden="1" x14ac:dyDescent="0.25">
      <c r="A368" s="177">
        <v>14</v>
      </c>
      <c r="B368" s="177" t="s">
        <v>254</v>
      </c>
      <c r="C368" s="178" t="s">
        <v>2755</v>
      </c>
      <c r="D368" s="179" t="s">
        <v>3417</v>
      </c>
      <c r="E368" s="177" t="s">
        <v>2707</v>
      </c>
      <c r="F368" s="180" t="e">
        <f>VLOOKUP(B368,#REF!,15,0)</f>
        <v>#REF!</v>
      </c>
      <c r="G368" s="177" t="s">
        <v>3400</v>
      </c>
      <c r="H368" s="179" t="str">
        <f>VLOOKUP(C368,[3]MTC!$A$1:$B$65536,2,0)</f>
        <v>M102.0303</v>
      </c>
      <c r="I368" s="181" t="str">
        <f t="shared" si="14"/>
        <v>M102.0303</v>
      </c>
    </row>
    <row r="369" spans="1:9" hidden="1" x14ac:dyDescent="0.25">
      <c r="A369" s="177">
        <v>15</v>
      </c>
      <c r="B369" s="177" t="s">
        <v>256</v>
      </c>
      <c r="C369" s="178" t="s">
        <v>2757</v>
      </c>
      <c r="D369" s="179" t="s">
        <v>3418</v>
      </c>
      <c r="E369" s="177" t="s">
        <v>2707</v>
      </c>
      <c r="F369" s="180" t="e">
        <f>VLOOKUP(B369,#REF!,15,0)</f>
        <v>#REF!</v>
      </c>
      <c r="G369" s="177" t="s">
        <v>3400</v>
      </c>
      <c r="H369" s="179" t="str">
        <f>VLOOKUP(C369,[3]MTC!$A$1:$B$65536,2,0)</f>
        <v>M102.0304</v>
      </c>
      <c r="I369" s="181" t="str">
        <f t="shared" si="14"/>
        <v>M102.0304</v>
      </c>
    </row>
    <row r="370" spans="1:9" hidden="1" x14ac:dyDescent="0.25">
      <c r="A370" s="177">
        <v>16</v>
      </c>
      <c r="B370" s="177" t="s">
        <v>261</v>
      </c>
      <c r="C370" s="178" t="s">
        <v>2759</v>
      </c>
      <c r="D370" s="179" t="s">
        <v>3419</v>
      </c>
      <c r="E370" s="177" t="s">
        <v>2707</v>
      </c>
      <c r="F370" s="180" t="e">
        <f>VLOOKUP(B370,#REF!,15,0)</f>
        <v>#REF!</v>
      </c>
      <c r="G370" s="177" t="s">
        <v>3400</v>
      </c>
      <c r="H370" s="179" t="str">
        <f>VLOOKUP(C370,[3]MTC!$A$1:$B$65536,2,0)</f>
        <v>M102.0306</v>
      </c>
      <c r="I370" s="181" t="str">
        <f t="shared" si="14"/>
        <v>M102.0306</v>
      </c>
    </row>
    <row r="371" spans="1:9" hidden="1" x14ac:dyDescent="0.25">
      <c r="A371" s="177">
        <v>17</v>
      </c>
      <c r="B371" s="177" t="s">
        <v>199</v>
      </c>
      <c r="C371" s="178" t="s">
        <v>3420</v>
      </c>
      <c r="D371" s="179" t="s">
        <v>3421</v>
      </c>
      <c r="E371" s="177" t="s">
        <v>2707</v>
      </c>
      <c r="F371" s="180" t="e">
        <f>VLOOKUP(B371,#REF!,15,0)</f>
        <v>#REF!</v>
      </c>
      <c r="G371" s="177" t="s">
        <v>3400</v>
      </c>
      <c r="H371" s="179" t="str">
        <f>VLOOKUP(C371,[3]MTC!$A$1:$B$65536,2,0)</f>
        <v>M102.0105</v>
      </c>
      <c r="I371" s="181" t="str">
        <f t="shared" si="14"/>
        <v>M102.0105</v>
      </c>
    </row>
    <row r="372" spans="1:9" hidden="1" x14ac:dyDescent="0.25">
      <c r="A372" s="177">
        <v>18</v>
      </c>
      <c r="B372" s="182" t="s">
        <v>422</v>
      </c>
      <c r="C372" s="178" t="s">
        <v>3422</v>
      </c>
      <c r="D372" s="179" t="s">
        <v>3423</v>
      </c>
      <c r="E372" s="177" t="s">
        <v>2707</v>
      </c>
      <c r="F372" s="180" t="e">
        <f>VLOOKUP(B372,#REF!,15,0)</f>
        <v>#REF!</v>
      </c>
      <c r="G372" s="177" t="s">
        <v>3400</v>
      </c>
      <c r="H372" s="179" t="str">
        <f>VLOOKUP(C372,[3]MTC!$A$1:$B$65536,2,0)</f>
        <v>M102.1303</v>
      </c>
      <c r="I372" s="184" t="e">
        <f>#REF!</f>
        <v>#REF!</v>
      </c>
    </row>
    <row r="373" spans="1:9" hidden="1" x14ac:dyDescent="0.25">
      <c r="A373" s="177">
        <v>19</v>
      </c>
      <c r="B373" s="182" t="s">
        <v>424</v>
      </c>
      <c r="C373" s="178" t="s">
        <v>3424</v>
      </c>
      <c r="D373" s="179" t="s">
        <v>3425</v>
      </c>
      <c r="E373" s="177" t="s">
        <v>2707</v>
      </c>
      <c r="F373" s="180" t="e">
        <f>VLOOKUP(B373,#REF!,15,0)</f>
        <v>#REF!</v>
      </c>
      <c r="G373" s="177" t="s">
        <v>3400</v>
      </c>
      <c r="H373" s="179" t="str">
        <f>VLOOKUP(C373,[3]MTC!$A$1:$B$65536,2,0)</f>
        <v>M102.1304</v>
      </c>
      <c r="I373" s="184" t="e">
        <f>#REF!</f>
        <v>#REF!</v>
      </c>
    </row>
    <row r="374" spans="1:9" hidden="1" x14ac:dyDescent="0.25">
      <c r="A374" s="177">
        <v>22</v>
      </c>
      <c r="B374" s="182" t="s">
        <v>422</v>
      </c>
      <c r="C374" s="178" t="s">
        <v>3426</v>
      </c>
      <c r="D374" s="179" t="s">
        <v>3427</v>
      </c>
      <c r="E374" s="177" t="s">
        <v>2707</v>
      </c>
      <c r="F374" s="180" t="e">
        <f>VLOOKUP(B374,#REF!,15,0)</f>
        <v>#REF!</v>
      </c>
      <c r="G374" s="177" t="s">
        <v>3400</v>
      </c>
      <c r="H374" s="179" t="str">
        <f>VLOOKUP(C374,[3]MTC!$A$1:$B$65536,2,0)</f>
        <v>M102.1303</v>
      </c>
      <c r="I374" s="184" t="e">
        <f>I372</f>
        <v>#REF!</v>
      </c>
    </row>
    <row r="375" spans="1:9" hidden="1" x14ac:dyDescent="0.25">
      <c r="A375" s="177">
        <v>23</v>
      </c>
      <c r="B375" s="177" t="s">
        <v>1620</v>
      </c>
      <c r="C375" s="178" t="s">
        <v>3428</v>
      </c>
      <c r="D375" s="179" t="s">
        <v>1621</v>
      </c>
      <c r="E375" s="177" t="s">
        <v>2707</v>
      </c>
      <c r="F375" s="180" t="e">
        <f>VLOOKUP(B375,#REF!,15,0)</f>
        <v>#REF!</v>
      </c>
      <c r="G375" s="177" t="s">
        <v>3400</v>
      </c>
      <c r="H375" s="179" t="str">
        <f>VLOOKUP(C375,[3]MTC!$A$1:$B$65536,2,0)</f>
        <v>M201.0024</v>
      </c>
      <c r="I375" s="181" t="str">
        <f>H375</f>
        <v>M201.0024</v>
      </c>
    </row>
    <row r="376" spans="1:9" hidden="1" x14ac:dyDescent="0.25">
      <c r="A376" s="177">
        <v>24</v>
      </c>
      <c r="B376" s="177" t="s">
        <v>1626</v>
      </c>
      <c r="C376" s="178" t="s">
        <v>3429</v>
      </c>
      <c r="D376" s="179" t="s">
        <v>1627</v>
      </c>
      <c r="E376" s="177" t="s">
        <v>2707</v>
      </c>
      <c r="F376" s="180" t="e">
        <f>VLOOKUP(B376,#REF!,15,0)</f>
        <v>#REF!</v>
      </c>
      <c r="G376" s="177" t="s">
        <v>3400</v>
      </c>
      <c r="H376" s="179" t="str">
        <f>VLOOKUP(C376,[3]MTC!$A$1:$B$65536,2,0)</f>
        <v>M201.0026</v>
      </c>
      <c r="I376" s="181" t="str">
        <f>H376</f>
        <v>M201.0026</v>
      </c>
    </row>
    <row r="377" spans="1:9" hidden="1" x14ac:dyDescent="0.25">
      <c r="A377" s="177">
        <v>25</v>
      </c>
      <c r="B377" s="182" t="s">
        <v>1207</v>
      </c>
      <c r="C377" s="178" t="s">
        <v>3430</v>
      </c>
      <c r="D377" s="179" t="s">
        <v>3431</v>
      </c>
      <c r="E377" s="177" t="s">
        <v>2707</v>
      </c>
      <c r="F377" s="180" t="e">
        <f>VLOOKUP(B377,#REF!,15,0)</f>
        <v>#REF!</v>
      </c>
      <c r="G377" s="177" t="s">
        <v>3400</v>
      </c>
      <c r="H377" s="179" t="str">
        <f>VLOOKUP(C377,[3]MTC!$A$1:$B$65536,2,0)</f>
        <v>M112.0102b</v>
      </c>
      <c r="I377" s="184" t="e">
        <f>#REF!</f>
        <v>#REF!</v>
      </c>
    </row>
    <row r="378" spans="1:9" hidden="1" x14ac:dyDescent="0.25">
      <c r="A378" s="177">
        <v>26</v>
      </c>
      <c r="B378" s="177" t="s">
        <v>1229</v>
      </c>
      <c r="C378" s="178" t="s">
        <v>3432</v>
      </c>
      <c r="D378" s="179" t="s">
        <v>3433</v>
      </c>
      <c r="E378" s="177" t="s">
        <v>2707</v>
      </c>
      <c r="F378" s="180" t="e">
        <f>VLOOKUP(B378,#REF!,15,0)</f>
        <v>#REF!</v>
      </c>
      <c r="G378" s="177" t="s">
        <v>3400</v>
      </c>
      <c r="H378" s="179" t="str">
        <f>VLOOKUP(C378,[3]MTC!$A$1:$B$65536,2,0)</f>
        <v>M112.0205</v>
      </c>
      <c r="I378" s="181" t="str">
        <f t="shared" ref="I378:I385" si="15">H378</f>
        <v>M112.0205</v>
      </c>
    </row>
    <row r="379" spans="1:9" hidden="1" x14ac:dyDescent="0.25">
      <c r="A379" s="177">
        <v>29</v>
      </c>
      <c r="B379" s="177" t="s">
        <v>1602</v>
      </c>
      <c r="C379" s="178" t="s">
        <v>3434</v>
      </c>
      <c r="D379" s="179" t="s">
        <v>3435</v>
      </c>
      <c r="E379" s="177" t="s">
        <v>2707</v>
      </c>
      <c r="F379" s="180" t="e">
        <f>VLOOKUP(B379,#REF!,15,0)</f>
        <v>#REF!</v>
      </c>
      <c r="G379" s="177" t="s">
        <v>3400</v>
      </c>
      <c r="H379" s="179" t="str">
        <f>VLOOKUP(C379,[3]MTC!$A$1:$B$65536,2,0)</f>
        <v>M201.0018</v>
      </c>
      <c r="I379" s="181" t="str">
        <f t="shared" si="15"/>
        <v>M201.0018</v>
      </c>
    </row>
    <row r="380" spans="1:9" hidden="1" x14ac:dyDescent="0.25">
      <c r="A380" s="177">
        <v>30</v>
      </c>
      <c r="B380" s="177" t="s">
        <v>1600</v>
      </c>
      <c r="C380" s="178" t="s">
        <v>3436</v>
      </c>
      <c r="D380" s="179" t="s">
        <v>3437</v>
      </c>
      <c r="E380" s="177" t="s">
        <v>2707</v>
      </c>
      <c r="F380" s="180" t="e">
        <f>VLOOKUP(B380,#REF!,15,0)</f>
        <v>#REF!</v>
      </c>
      <c r="G380" s="177" t="s">
        <v>3400</v>
      </c>
      <c r="H380" s="179" t="str">
        <f>VLOOKUP(C380,[3]MTC!$A$1:$B$65536,2,0)</f>
        <v>M201.0017</v>
      </c>
      <c r="I380" s="181" t="str">
        <f t="shared" si="15"/>
        <v>M201.0017</v>
      </c>
    </row>
    <row r="381" spans="1:9" hidden="1" x14ac:dyDescent="0.25">
      <c r="A381" s="177">
        <v>31</v>
      </c>
      <c r="B381" s="177" t="s">
        <v>1605</v>
      </c>
      <c r="C381" s="178" t="s">
        <v>3438</v>
      </c>
      <c r="D381" s="179" t="s">
        <v>3439</v>
      </c>
      <c r="E381" s="177" t="s">
        <v>2707</v>
      </c>
      <c r="F381" s="180" t="e">
        <f>VLOOKUP(B381,#REF!,15,0)</f>
        <v>#REF!</v>
      </c>
      <c r="G381" s="177" t="s">
        <v>3400</v>
      </c>
      <c r="H381" s="179" t="str">
        <f>VLOOKUP(C381,[3]MTC!$A$1:$B$65536,2,0)</f>
        <v>M201.0019</v>
      </c>
      <c r="I381" s="181" t="str">
        <f t="shared" si="15"/>
        <v>M201.0019</v>
      </c>
    </row>
    <row r="382" spans="1:9" hidden="1" x14ac:dyDescent="0.25">
      <c r="A382" s="177">
        <v>33</v>
      </c>
      <c r="B382" s="177" t="s">
        <v>1349</v>
      </c>
      <c r="C382" s="178" t="s">
        <v>3440</v>
      </c>
      <c r="D382" s="179" t="s">
        <v>3441</v>
      </c>
      <c r="E382" s="177" t="s">
        <v>2707</v>
      </c>
      <c r="F382" s="180" t="e">
        <f>VLOOKUP(B382,#REF!,15,0)</f>
        <v>#REF!</v>
      </c>
      <c r="G382" s="177" t="s">
        <v>3400</v>
      </c>
      <c r="H382" s="179" t="str">
        <f>VLOOKUP(C382,[3]MTC!$A$1:$B$65536,2,0)</f>
        <v>M112.1702</v>
      </c>
      <c r="I382" s="181" t="str">
        <f t="shared" si="15"/>
        <v>M112.1702</v>
      </c>
    </row>
    <row r="383" spans="1:9" hidden="1" x14ac:dyDescent="0.25">
      <c r="A383" s="177">
        <v>34</v>
      </c>
      <c r="B383" s="177" t="s">
        <v>1562</v>
      </c>
      <c r="C383" s="178" t="s">
        <v>3442</v>
      </c>
      <c r="D383" s="179" t="s">
        <v>3443</v>
      </c>
      <c r="E383" s="177" t="s">
        <v>2707</v>
      </c>
      <c r="F383" s="180" t="e">
        <f>VLOOKUP(B383,#REF!,15,0)</f>
        <v>#REF!</v>
      </c>
      <c r="G383" s="177" t="s">
        <v>3400</v>
      </c>
      <c r="H383" s="179" t="str">
        <f>VLOOKUP(C383,[3]MTC!$A$1:$B$65536,2,0)</f>
        <v>M201.0004</v>
      </c>
      <c r="I383" s="181" t="str">
        <f t="shared" si="15"/>
        <v>M201.0004</v>
      </c>
    </row>
    <row r="384" spans="1:9" hidden="1" x14ac:dyDescent="0.25">
      <c r="A384" s="177">
        <v>36</v>
      </c>
      <c r="B384" s="177" t="s">
        <v>1559</v>
      </c>
      <c r="C384" s="178" t="s">
        <v>3444</v>
      </c>
      <c r="D384" s="179" t="s">
        <v>3445</v>
      </c>
      <c r="E384" s="177" t="s">
        <v>2707</v>
      </c>
      <c r="F384" s="180" t="e">
        <f>VLOOKUP(B384,#REF!,15,0)</f>
        <v>#REF!</v>
      </c>
      <c r="G384" s="177" t="s">
        <v>3400</v>
      </c>
      <c r="H384" s="179" t="str">
        <f>VLOOKUP(C384,[3]MTC!$A$1:$B$65536,2,0)</f>
        <v>M201.0003</v>
      </c>
      <c r="I384" s="181" t="str">
        <f t="shared" si="15"/>
        <v>M201.0003</v>
      </c>
    </row>
    <row r="385" spans="1:10" hidden="1" x14ac:dyDescent="0.25">
      <c r="A385" s="177">
        <v>37</v>
      </c>
      <c r="B385" s="177" t="s">
        <v>1597</v>
      </c>
      <c r="C385" s="178" t="s">
        <v>3446</v>
      </c>
      <c r="D385" s="179" t="s">
        <v>3447</v>
      </c>
      <c r="E385" s="177" t="s">
        <v>2707</v>
      </c>
      <c r="F385" s="180" t="e">
        <f>VLOOKUP(B385,#REF!,15,0)</f>
        <v>#REF!</v>
      </c>
      <c r="G385" s="177" t="s">
        <v>3400</v>
      </c>
      <c r="H385" s="179" t="str">
        <f>VLOOKUP(C385,[3]MTC!$A$1:$B$65536,2,0)</f>
        <v>M201.0016</v>
      </c>
      <c r="I385" s="181" t="str">
        <f t="shared" si="15"/>
        <v>M201.0016</v>
      </c>
    </row>
    <row r="386" spans="1:10" hidden="1" x14ac:dyDescent="0.25">
      <c r="A386" s="177">
        <v>38</v>
      </c>
      <c r="B386" s="182" t="s">
        <v>996</v>
      </c>
      <c r="C386" s="178" t="s">
        <v>3448</v>
      </c>
      <c r="D386" s="179" t="s">
        <v>3449</v>
      </c>
      <c r="E386" s="177" t="s">
        <v>2707</v>
      </c>
      <c r="F386" s="180" t="e">
        <f>VLOOKUP(B386,#REF!,15,0)</f>
        <v>#REF!</v>
      </c>
      <c r="G386" s="177" t="s">
        <v>3400</v>
      </c>
      <c r="H386" s="179" t="str">
        <f>VLOOKUP(C386,[3]MTC!$A$1:$B$65536,2,0)</f>
        <v>M108.0300a</v>
      </c>
      <c r="I386" s="184" t="e">
        <f>#REF!</f>
        <v>#REF!</v>
      </c>
    </row>
    <row r="387" spans="1:10" hidden="1" x14ac:dyDescent="0.25">
      <c r="A387" s="177">
        <v>40</v>
      </c>
      <c r="B387" s="177" t="s">
        <v>1649</v>
      </c>
      <c r="C387" s="178" t="s">
        <v>3450</v>
      </c>
      <c r="D387" s="179" t="s">
        <v>3451</v>
      </c>
      <c r="E387" s="177" t="s">
        <v>2707</v>
      </c>
      <c r="F387" s="180" t="e">
        <f>VLOOKUP(B387,#REF!,15,0)</f>
        <v>#REF!</v>
      </c>
      <c r="G387" s="177" t="s">
        <v>3400</v>
      </c>
      <c r="H387" s="179" t="str">
        <f>VLOOKUP(C387,[3]MTC!$A$1:$B$65536,2,0)</f>
        <v>M202.0007</v>
      </c>
      <c r="I387" s="181" t="str">
        <f t="shared" ref="I387:I396" si="16">H387</f>
        <v>M202.0007</v>
      </c>
    </row>
    <row r="388" spans="1:10" s="188" customFormat="1" hidden="1" x14ac:dyDescent="0.25">
      <c r="A388" s="185">
        <v>41</v>
      </c>
      <c r="B388" s="185" t="s">
        <v>3452</v>
      </c>
      <c r="C388" s="186" t="s">
        <v>3453</v>
      </c>
      <c r="D388" s="187" t="s">
        <v>3454</v>
      </c>
      <c r="E388" s="185" t="s">
        <v>2707</v>
      </c>
      <c r="F388" s="180" t="e">
        <f>VLOOKUP(B388,#REF!,15,0)</f>
        <v>#REF!</v>
      </c>
      <c r="G388" s="185" t="s">
        <v>3400</v>
      </c>
      <c r="H388" s="187" t="str">
        <f>VLOOKUP(C388,[3]MTC!$A$1:$B$65536,2,0)</f>
        <v>M108.0101a</v>
      </c>
      <c r="I388" s="188" t="str">
        <f t="shared" si="16"/>
        <v>M108.0101a</v>
      </c>
      <c r="J388" s="188" t="s">
        <v>2736</v>
      </c>
    </row>
    <row r="389" spans="1:10" hidden="1" x14ac:dyDescent="0.25">
      <c r="A389" s="177">
        <v>42</v>
      </c>
      <c r="B389" s="177" t="s">
        <v>2110</v>
      </c>
      <c r="C389" s="178" t="s">
        <v>3455</v>
      </c>
      <c r="D389" s="179" t="s">
        <v>3456</v>
      </c>
      <c r="E389" s="177" t="s">
        <v>2707</v>
      </c>
      <c r="F389" s="180" t="e">
        <f>VLOOKUP(B389,#REF!,15,0)</f>
        <v>#REF!</v>
      </c>
      <c r="G389" s="177" t="s">
        <v>3400</v>
      </c>
      <c r="H389" s="179" t="str">
        <f>VLOOKUP(C389,[3]MTC!$A$1:$B$65536,2,0)</f>
        <v>M202.0161</v>
      </c>
      <c r="I389" s="181" t="str">
        <f t="shared" si="16"/>
        <v>M202.0161</v>
      </c>
    </row>
    <row r="390" spans="1:10" hidden="1" x14ac:dyDescent="0.25">
      <c r="A390" s="177">
        <v>43</v>
      </c>
      <c r="B390" s="177" t="s">
        <v>1608</v>
      </c>
      <c r="C390" s="178" t="s">
        <v>3457</v>
      </c>
      <c r="D390" s="179" t="s">
        <v>3458</v>
      </c>
      <c r="E390" s="177" t="s">
        <v>2707</v>
      </c>
      <c r="F390" s="180" t="e">
        <f>VLOOKUP(B390,#REF!,15,0)</f>
        <v>#REF!</v>
      </c>
      <c r="G390" s="177" t="s">
        <v>3400</v>
      </c>
      <c r="H390" s="179" t="str">
        <f>VLOOKUP(C390,[3]MTC!$A$1:$B$65536,2,0)</f>
        <v>M201.0020</v>
      </c>
      <c r="I390" s="181" t="str">
        <f t="shared" si="16"/>
        <v>M201.0020</v>
      </c>
    </row>
    <row r="391" spans="1:10" hidden="1" x14ac:dyDescent="0.25">
      <c r="A391" s="177">
        <v>44</v>
      </c>
      <c r="B391" s="177" t="s">
        <v>1611</v>
      </c>
      <c r="C391" s="178" t="s">
        <v>3459</v>
      </c>
      <c r="D391" s="179" t="s">
        <v>3460</v>
      </c>
      <c r="E391" s="177" t="s">
        <v>2707</v>
      </c>
      <c r="F391" s="180" t="e">
        <f>VLOOKUP(B391,#REF!,15,0)</f>
        <v>#REF!</v>
      </c>
      <c r="G391" s="177" t="s">
        <v>3400</v>
      </c>
      <c r="H391" s="179" t="str">
        <f>VLOOKUP(C391,[3]MTC!$A$1:$B$65536,2,0)</f>
        <v>M201.0021</v>
      </c>
      <c r="I391" s="181" t="str">
        <f t="shared" si="16"/>
        <v>M201.0021</v>
      </c>
    </row>
    <row r="392" spans="1:10" hidden="1" x14ac:dyDescent="0.25">
      <c r="A392" s="177">
        <v>45</v>
      </c>
      <c r="B392" s="177" t="s">
        <v>1594</v>
      </c>
      <c r="C392" s="178" t="s">
        <v>3461</v>
      </c>
      <c r="D392" s="179" t="s">
        <v>3462</v>
      </c>
      <c r="E392" s="177" t="s">
        <v>2707</v>
      </c>
      <c r="F392" s="180" t="e">
        <f>VLOOKUP(B392,#REF!,15,0)</f>
        <v>#REF!</v>
      </c>
      <c r="G392" s="177" t="s">
        <v>3400</v>
      </c>
      <c r="H392" s="179" t="str">
        <f>VLOOKUP(C392,[3]MTC!$A$1:$B$65536,2,0)</f>
        <v>M201.0015</v>
      </c>
      <c r="I392" s="181" t="str">
        <f t="shared" si="16"/>
        <v>M201.0015</v>
      </c>
    </row>
    <row r="393" spans="1:10" hidden="1" x14ac:dyDescent="0.25">
      <c r="A393" s="177">
        <v>46</v>
      </c>
      <c r="B393" s="177" t="s">
        <v>2113</v>
      </c>
      <c r="C393" s="178" t="s">
        <v>3463</v>
      </c>
      <c r="D393" s="179" t="s">
        <v>3464</v>
      </c>
      <c r="E393" s="177" t="s">
        <v>2707</v>
      </c>
      <c r="F393" s="180" t="e">
        <f>VLOOKUP(B393,#REF!,15,0)</f>
        <v>#REF!</v>
      </c>
      <c r="G393" s="177" t="s">
        <v>3400</v>
      </c>
      <c r="H393" s="179" t="str">
        <f>VLOOKUP(C393,[3]MTC!$A$1:$B$65536,2,0)</f>
        <v>M202.0162</v>
      </c>
      <c r="I393" s="181" t="str">
        <f t="shared" si="16"/>
        <v>M202.0162</v>
      </c>
    </row>
    <row r="394" spans="1:10" hidden="1" x14ac:dyDescent="0.25">
      <c r="A394" s="177">
        <v>47</v>
      </c>
      <c r="B394" s="177" t="s">
        <v>2116</v>
      </c>
      <c r="C394" s="178" t="s">
        <v>3465</v>
      </c>
      <c r="D394" s="179" t="s">
        <v>2117</v>
      </c>
      <c r="E394" s="177" t="s">
        <v>2707</v>
      </c>
      <c r="F394" s="180" t="e">
        <f>VLOOKUP(B394,#REF!,15,0)</f>
        <v>#REF!</v>
      </c>
      <c r="G394" s="177" t="s">
        <v>3400</v>
      </c>
      <c r="H394" s="179" t="str">
        <f>VLOOKUP(C394,[3]MTC!$A$1:$B$65536,2,0)</f>
        <v>M202.0163</v>
      </c>
      <c r="I394" s="181" t="str">
        <f t="shared" si="16"/>
        <v>M202.0163</v>
      </c>
    </row>
    <row r="395" spans="1:10" hidden="1" x14ac:dyDescent="0.25">
      <c r="A395" s="177">
        <v>48</v>
      </c>
      <c r="B395" s="177" t="s">
        <v>1579</v>
      </c>
      <c r="C395" s="178" t="s">
        <v>3466</v>
      </c>
      <c r="D395" s="179" t="s">
        <v>3467</v>
      </c>
      <c r="E395" s="177" t="s">
        <v>2707</v>
      </c>
      <c r="F395" s="180" t="e">
        <f>VLOOKUP(B395,#REF!,15,0)</f>
        <v>#REF!</v>
      </c>
      <c r="G395" s="177" t="s">
        <v>3400</v>
      </c>
      <c r="H395" s="179" t="str">
        <f>VLOOKUP(C395,[3]MTC!$A$1:$B$65536,2,0)</f>
        <v>M201.0010</v>
      </c>
      <c r="I395" s="181" t="str">
        <f t="shared" si="16"/>
        <v>M201.0010</v>
      </c>
    </row>
    <row r="396" spans="1:10" hidden="1" x14ac:dyDescent="0.25">
      <c r="A396" s="177">
        <v>49</v>
      </c>
      <c r="B396" s="177" t="s">
        <v>1582</v>
      </c>
      <c r="C396" s="178" t="s">
        <v>3468</v>
      </c>
      <c r="D396" s="179" t="s">
        <v>3469</v>
      </c>
      <c r="E396" s="177" t="s">
        <v>2707</v>
      </c>
      <c r="F396" s="180" t="e">
        <f>VLOOKUP(B396,#REF!,15,0)</f>
        <v>#REF!</v>
      </c>
      <c r="G396" s="177" t="s">
        <v>3400</v>
      </c>
      <c r="H396" s="179" t="str">
        <f>VLOOKUP(C396,[3]MTC!$A$1:$B$65536,2,0)</f>
        <v>M201.0011</v>
      </c>
      <c r="I396" s="181" t="str">
        <f t="shared" si="16"/>
        <v>M201.0011</v>
      </c>
    </row>
    <row r="397" spans="1:10" hidden="1" x14ac:dyDescent="0.25">
      <c r="A397" s="177">
        <v>50</v>
      </c>
      <c r="B397" s="182" t="s">
        <v>781</v>
      </c>
      <c r="C397" s="178" t="s">
        <v>3470</v>
      </c>
      <c r="D397" s="179" t="s">
        <v>3471</v>
      </c>
      <c r="E397" s="177" t="s">
        <v>2707</v>
      </c>
      <c r="F397" s="180" t="e">
        <f>VLOOKUP(B397,#REF!,15,0)</f>
        <v>#REF!</v>
      </c>
      <c r="G397" s="177" t="s">
        <v>3400</v>
      </c>
      <c r="H397" s="179" t="str">
        <f>VLOOKUP(C397,[3]MTC!$A$1:$B$65536,2,0)</f>
        <v>M106.0101</v>
      </c>
      <c r="I397" s="184" t="e">
        <f>#REF!</f>
        <v>#REF!</v>
      </c>
    </row>
    <row r="398" spans="1:10" hidden="1" x14ac:dyDescent="0.25">
      <c r="A398" s="177">
        <v>52</v>
      </c>
      <c r="B398" s="177" t="s">
        <v>1617</v>
      </c>
      <c r="C398" s="178" t="s">
        <v>3472</v>
      </c>
      <c r="D398" s="179" t="s">
        <v>1618</v>
      </c>
      <c r="E398" s="177" t="s">
        <v>2707</v>
      </c>
      <c r="F398" s="180" t="e">
        <f>VLOOKUP(B398,#REF!,15,0)</f>
        <v>#REF!</v>
      </c>
      <c r="G398" s="177" t="s">
        <v>3400</v>
      </c>
      <c r="H398" s="179" t="str">
        <f>VLOOKUP(C398,[3]MTC!$A$1:$B$65536,2,0)</f>
        <v>M201.0023</v>
      </c>
      <c r="I398" s="181" t="str">
        <f>H398</f>
        <v>M201.0023</v>
      </c>
    </row>
    <row r="399" spans="1:10" hidden="1" x14ac:dyDescent="0.25">
      <c r="A399" s="177">
        <v>54</v>
      </c>
      <c r="B399" s="177" t="s">
        <v>1646</v>
      </c>
      <c r="C399" s="178" t="s">
        <v>3473</v>
      </c>
      <c r="D399" s="179" t="s">
        <v>3474</v>
      </c>
      <c r="E399" s="177" t="s">
        <v>2707</v>
      </c>
      <c r="F399" s="180" t="e">
        <f>VLOOKUP(B399,#REF!,15,0)</f>
        <v>#REF!</v>
      </c>
      <c r="G399" s="177" t="s">
        <v>3400</v>
      </c>
      <c r="H399" s="179" t="str">
        <f>VLOOKUP(C399,[3]MTC!$A$1:$B$65536,2,0)</f>
        <v>M202.0006</v>
      </c>
      <c r="I399" s="181" t="str">
        <f>H399</f>
        <v>M202.0006</v>
      </c>
    </row>
    <row r="400" spans="1:10" hidden="1" x14ac:dyDescent="0.25">
      <c r="A400" s="177">
        <v>55</v>
      </c>
      <c r="B400" s="177" t="s">
        <v>1585</v>
      </c>
      <c r="C400" s="178" t="s">
        <v>3475</v>
      </c>
      <c r="D400" s="179" t="s">
        <v>1586</v>
      </c>
      <c r="E400" s="177" t="s">
        <v>2707</v>
      </c>
      <c r="F400" s="180" t="e">
        <f>VLOOKUP(B400,#REF!,15,0)</f>
        <v>#REF!</v>
      </c>
      <c r="G400" s="177" t="s">
        <v>3400</v>
      </c>
      <c r="H400" s="179" t="str">
        <f>VLOOKUP(C400,[3]MTC!$A$1:$B$65536,2,0)</f>
        <v>M201.0012</v>
      </c>
      <c r="I400" s="181" t="str">
        <f>H400</f>
        <v>M201.0012</v>
      </c>
    </row>
    <row r="401" spans="1:10" hidden="1" x14ac:dyDescent="0.25">
      <c r="A401" s="177">
        <v>56</v>
      </c>
      <c r="B401" s="177" t="s">
        <v>1574</v>
      </c>
      <c r="C401" s="178" t="s">
        <v>3476</v>
      </c>
      <c r="D401" s="179" t="s">
        <v>3477</v>
      </c>
      <c r="E401" s="177" t="s">
        <v>2707</v>
      </c>
      <c r="F401" s="180" t="e">
        <f>VLOOKUP(B401,#REF!,15,0)</f>
        <v>#REF!</v>
      </c>
      <c r="G401" s="177" t="s">
        <v>3400</v>
      </c>
      <c r="H401" s="179" t="str">
        <f>VLOOKUP(C401,[3]MTC!$A$1:$B$65536,2,0)</f>
        <v>M201.0008</v>
      </c>
      <c r="I401" s="181" t="str">
        <f>H401</f>
        <v>M201.0008</v>
      </c>
    </row>
    <row r="402" spans="1:10" hidden="1" x14ac:dyDescent="0.25">
      <c r="A402" s="177">
        <v>57</v>
      </c>
      <c r="B402" s="177" t="s">
        <v>1670</v>
      </c>
      <c r="C402" s="178" t="s">
        <v>3478</v>
      </c>
      <c r="D402" s="179" t="s">
        <v>3479</v>
      </c>
      <c r="E402" s="177" t="s">
        <v>2707</v>
      </c>
      <c r="F402" s="180" t="e">
        <f>VLOOKUP(B402,#REF!,15,0)</f>
        <v>#REF!</v>
      </c>
      <c r="G402" s="177" t="s">
        <v>3400</v>
      </c>
      <c r="H402" s="179" t="str">
        <f>VLOOKUP(C402,[3]MTC!$A$1:$B$65536,2,0)</f>
        <v>M202.0014</v>
      </c>
      <c r="I402" s="181" t="str">
        <f>H402</f>
        <v>M202.0014</v>
      </c>
    </row>
    <row r="403" spans="1:10" hidden="1" x14ac:dyDescent="0.25">
      <c r="A403" s="177">
        <v>2</v>
      </c>
      <c r="B403" s="182" t="s">
        <v>1078</v>
      </c>
      <c r="C403" s="178" t="s">
        <v>3480</v>
      </c>
      <c r="D403" s="179" t="s">
        <v>3481</v>
      </c>
      <c r="E403" s="177" t="s">
        <v>2707</v>
      </c>
      <c r="F403" s="180" t="e">
        <f>VLOOKUP(B403,#REF!,15,0)</f>
        <v>#REF!</v>
      </c>
      <c r="G403" s="177" t="s">
        <v>3482</v>
      </c>
      <c r="H403" s="179" t="str">
        <f>VLOOKUP(C403,[3]MTC!$A$1:$B$65536,2,0)</f>
        <v>M109.0506a</v>
      </c>
      <c r="I403" s="184" t="e">
        <f>#REF!</f>
        <v>#REF!</v>
      </c>
      <c r="J403" s="176" t="s">
        <v>2949</v>
      </c>
    </row>
    <row r="404" spans="1:10" hidden="1" x14ac:dyDescent="0.25">
      <c r="A404" s="177">
        <v>7</v>
      </c>
      <c r="B404" s="182" t="s">
        <v>416</v>
      </c>
      <c r="C404" s="178" t="s">
        <v>3483</v>
      </c>
      <c r="D404" s="179" t="s">
        <v>3484</v>
      </c>
      <c r="E404" s="177" t="s">
        <v>2707</v>
      </c>
      <c r="F404" s="180" t="e">
        <f>VLOOKUP(B404,#REF!,15,0)</f>
        <v>#REF!</v>
      </c>
      <c r="G404" s="177" t="s">
        <v>3482</v>
      </c>
      <c r="H404" s="179" t="e">
        <f>VLOOKUP(C404,[3]MTC!$A$1:$B$65536,2,0)</f>
        <v>#REF!</v>
      </c>
      <c r="I404" s="184" t="e">
        <f>#REF!</f>
        <v>#REF!</v>
      </c>
      <c r="J404" s="176" t="s">
        <v>2949</v>
      </c>
    </row>
    <row r="405" spans="1:10" s="188" customFormat="1" hidden="1" x14ac:dyDescent="0.25">
      <c r="A405" s="185">
        <v>10</v>
      </c>
      <c r="B405" s="185" t="s">
        <v>3485</v>
      </c>
      <c r="C405" s="186" t="s">
        <v>3486</v>
      </c>
      <c r="D405" s="187" t="s">
        <v>3487</v>
      </c>
      <c r="E405" s="185" t="s">
        <v>2707</v>
      </c>
      <c r="F405" s="180" t="e">
        <f>VLOOKUP(B405,#REF!,15,0)</f>
        <v>#REF!</v>
      </c>
      <c r="G405" s="185" t="s">
        <v>3482</v>
      </c>
      <c r="H405" s="187" t="str">
        <f>VLOOKUP(C405,[3]MTC!$A$1:$B$65536,2,0)</f>
        <v>M112.2200a</v>
      </c>
      <c r="I405" s="188" t="str">
        <f>H405</f>
        <v>M112.2200a</v>
      </c>
      <c r="J405" s="188" t="s">
        <v>2736</v>
      </c>
    </row>
    <row r="406" spans="1:10" hidden="1" x14ac:dyDescent="0.25">
      <c r="A406" s="177">
        <v>14</v>
      </c>
      <c r="B406" s="177" t="s">
        <v>117</v>
      </c>
      <c r="C406" s="178" t="s">
        <v>3488</v>
      </c>
      <c r="D406" s="179" t="s">
        <v>3489</v>
      </c>
      <c r="E406" s="177" t="s">
        <v>2707</v>
      </c>
      <c r="F406" s="180" t="e">
        <f>VLOOKUP(B406,#REF!,15,0)</f>
        <v>#REF!</v>
      </c>
      <c r="G406" s="177" t="s">
        <v>3482</v>
      </c>
      <c r="H406" s="179" t="str">
        <f>VLOOKUP(C406,[3]MTC!$A$1:$B$65536,2,0)</f>
        <v>M101.0802</v>
      </c>
      <c r="I406" s="181" t="str">
        <f>H406</f>
        <v>M101.0802</v>
      </c>
    </row>
    <row r="407" spans="1:10" hidden="1" x14ac:dyDescent="0.25">
      <c r="A407" s="177">
        <v>20</v>
      </c>
      <c r="B407" s="182" t="s">
        <v>1352</v>
      </c>
      <c r="C407" s="178" t="s">
        <v>3490</v>
      </c>
      <c r="D407" s="179" t="s">
        <v>3491</v>
      </c>
      <c r="E407" s="177" t="s">
        <v>2707</v>
      </c>
      <c r="F407" s="180" t="e">
        <f>VLOOKUP(B407,#REF!,15,0)</f>
        <v>#REF!</v>
      </c>
      <c r="G407" s="177" t="s">
        <v>3482</v>
      </c>
      <c r="H407" s="179" t="str">
        <f>VLOOKUP(C407,[3]MTC!$A$1:$B$65536,2,0)</f>
        <v>M112.1702a</v>
      </c>
      <c r="I407" s="184" t="e">
        <f>#REF!</f>
        <v>#REF!</v>
      </c>
    </row>
    <row r="408" spans="1:10" s="188" customFormat="1" hidden="1" x14ac:dyDescent="0.25">
      <c r="A408" s="185">
        <v>31</v>
      </c>
      <c r="B408" s="185"/>
      <c r="C408" s="186" t="s">
        <v>3492</v>
      </c>
      <c r="D408" s="187" t="s">
        <v>3493</v>
      </c>
      <c r="E408" s="185" t="s">
        <v>2707</v>
      </c>
      <c r="F408" s="180" t="e">
        <f>VLOOKUP(B408,#REF!,15,0)</f>
        <v>#REF!</v>
      </c>
      <c r="G408" s="185" t="s">
        <v>3482</v>
      </c>
      <c r="H408" s="187" t="e">
        <f>VLOOKUP(C408,[3]MTC!$A$1:$B$65536,2,0)</f>
        <v>#REF!</v>
      </c>
      <c r="J408" s="188" t="s">
        <v>2736</v>
      </c>
    </row>
    <row r="409" spans="1:10" hidden="1" x14ac:dyDescent="0.25">
      <c r="A409" s="177">
        <v>33</v>
      </c>
      <c r="B409" s="177" t="s">
        <v>1265</v>
      </c>
      <c r="C409" s="178" t="s">
        <v>3494</v>
      </c>
      <c r="D409" s="179" t="s">
        <v>3495</v>
      </c>
      <c r="E409" s="177" t="s">
        <v>2707</v>
      </c>
      <c r="F409" s="180" t="e">
        <f>VLOOKUP(B409,#REF!,15,0)</f>
        <v>#REF!</v>
      </c>
      <c r="G409" s="177" t="s">
        <v>3482</v>
      </c>
      <c r="H409" s="179" t="str">
        <f>VLOOKUP(C409,[3]MTC!$A$1:$B$65536,2,0)</f>
        <v>M112.0602</v>
      </c>
      <c r="I409" s="181" t="str">
        <f>H409</f>
        <v>M112.0602</v>
      </c>
    </row>
    <row r="410" spans="1:10" hidden="1" x14ac:dyDescent="0.25">
      <c r="A410" s="177">
        <v>34</v>
      </c>
      <c r="B410" s="182" t="s">
        <v>639</v>
      </c>
      <c r="C410" s="178" t="s">
        <v>3496</v>
      </c>
      <c r="D410" s="179" t="s">
        <v>3497</v>
      </c>
      <c r="E410" s="177" t="s">
        <v>2707</v>
      </c>
      <c r="F410" s="180" t="e">
        <f>VLOOKUP(B410,#REF!,15,0)</f>
        <v>#REF!</v>
      </c>
      <c r="G410" s="177" t="s">
        <v>3482</v>
      </c>
      <c r="H410" s="179" t="str">
        <f>VLOOKUP(C410,[3]MTC!$A$1:$B$65536,2,0)</f>
        <v>M1414</v>
      </c>
      <c r="I410" s="184" t="e">
        <f>#REF!</f>
        <v>#REF!</v>
      </c>
      <c r="J410" s="176" t="s">
        <v>2949</v>
      </c>
    </row>
    <row r="411" spans="1:10" hidden="1" x14ac:dyDescent="0.25">
      <c r="A411" s="177">
        <v>38</v>
      </c>
      <c r="B411" s="182" t="s">
        <v>1538</v>
      </c>
      <c r="C411" s="178" t="s">
        <v>3498</v>
      </c>
      <c r="D411" s="179" t="s">
        <v>3499</v>
      </c>
      <c r="E411" s="177" t="s">
        <v>2707</v>
      </c>
      <c r="F411" s="180" t="e">
        <f>VLOOKUP(B411,#REF!,15,0)</f>
        <v>#REF!</v>
      </c>
      <c r="G411" s="177" t="s">
        <v>3482</v>
      </c>
      <c r="H411" s="179" t="str">
        <f>VLOOKUP(C411,[3]MTC!$A$1:$B$65536,2,0)</f>
        <v>M2521</v>
      </c>
      <c r="I411" s="184" t="e">
        <f>#REF!</f>
        <v>#REF!</v>
      </c>
      <c r="J411" s="176" t="s">
        <v>2949</v>
      </c>
    </row>
    <row r="412" spans="1:10" hidden="1" x14ac:dyDescent="0.25">
      <c r="A412" s="177">
        <v>39</v>
      </c>
      <c r="B412" s="182" t="s">
        <v>768</v>
      </c>
      <c r="C412" s="178" t="s">
        <v>3500</v>
      </c>
      <c r="D412" s="179" t="s">
        <v>3501</v>
      </c>
      <c r="E412" s="177" t="s">
        <v>2707</v>
      </c>
      <c r="F412" s="180" t="e">
        <f>VLOOKUP(B412,#REF!,15,0)</f>
        <v>#REF!</v>
      </c>
      <c r="G412" s="177" t="s">
        <v>3482</v>
      </c>
      <c r="H412" s="179" t="str">
        <f>VLOOKUP(C412,[3]MTC!$A$1:$B$65536,2,0)</f>
        <v>M2758</v>
      </c>
      <c r="I412" s="184" t="e">
        <f>#REF!</f>
        <v>#REF!</v>
      </c>
    </row>
    <row r="413" spans="1:10" hidden="1" x14ac:dyDescent="0.25">
      <c r="A413" s="177">
        <v>40</v>
      </c>
      <c r="B413" s="182" t="s">
        <v>778</v>
      </c>
      <c r="C413" s="178" t="s">
        <v>3502</v>
      </c>
      <c r="D413" s="179" t="s">
        <v>3503</v>
      </c>
      <c r="E413" s="177" t="s">
        <v>2707</v>
      </c>
      <c r="F413" s="180" t="e">
        <f>VLOOKUP(B413,#REF!,15,0)</f>
        <v>#REF!</v>
      </c>
      <c r="G413" s="177" t="s">
        <v>3482</v>
      </c>
      <c r="H413" s="179" t="str">
        <f>VLOOKUP(C413,[3]MTC!$A$1:$B$65536,2,0)</f>
        <v>M2556</v>
      </c>
      <c r="I413" s="184" t="e">
        <f>#REF!</f>
        <v>#REF!</v>
      </c>
      <c r="J413" s="176" t="s">
        <v>2949</v>
      </c>
    </row>
    <row r="414" spans="1:10" hidden="1" x14ac:dyDescent="0.25">
      <c r="A414" s="177">
        <v>41</v>
      </c>
      <c r="B414" s="182" t="s">
        <v>785</v>
      </c>
      <c r="C414" s="178" t="s">
        <v>3504</v>
      </c>
      <c r="D414" s="179" t="s">
        <v>3505</v>
      </c>
      <c r="E414" s="177" t="s">
        <v>2707</v>
      </c>
      <c r="F414" s="180" t="e">
        <f>VLOOKUP(B414,#REF!,15,0)</f>
        <v>#REF!</v>
      </c>
      <c r="G414" s="177" t="s">
        <v>3482</v>
      </c>
      <c r="H414" s="179" t="str">
        <f>VLOOKUP(C414,[3]MTC!$A$1:$B$65536,2,0)</f>
        <v>M106.0103</v>
      </c>
      <c r="I414" s="184" t="e">
        <f>#REF!</f>
        <v>#REF!</v>
      </c>
    </row>
    <row r="415" spans="1:10" hidden="1" x14ac:dyDescent="0.25">
      <c r="A415" s="177">
        <v>42</v>
      </c>
      <c r="B415" s="182" t="s">
        <v>787</v>
      </c>
      <c r="C415" s="178" t="s">
        <v>3506</v>
      </c>
      <c r="D415" s="179" t="s">
        <v>3507</v>
      </c>
      <c r="E415" s="177" t="s">
        <v>2707</v>
      </c>
      <c r="F415" s="180" t="e">
        <f>VLOOKUP(B415,#REF!,15,0)</f>
        <v>#REF!</v>
      </c>
      <c r="G415" s="177" t="s">
        <v>3482</v>
      </c>
      <c r="H415" s="179" t="str">
        <f>VLOOKUP(C415,[3]MTC!$A$1:$B$65536,2,0)</f>
        <v>M106.0104</v>
      </c>
      <c r="I415" s="184" t="e">
        <f>#REF!</f>
        <v>#REF!</v>
      </c>
    </row>
    <row r="416" spans="1:10" hidden="1" x14ac:dyDescent="0.25">
      <c r="A416" s="177">
        <v>43</v>
      </c>
      <c r="B416" s="177" t="s">
        <v>806</v>
      </c>
      <c r="C416" s="178" t="s">
        <v>3508</v>
      </c>
      <c r="D416" s="179" t="s">
        <v>3509</v>
      </c>
      <c r="E416" s="177" t="s">
        <v>2707</v>
      </c>
      <c r="F416" s="180" t="e">
        <f>VLOOKUP(B416,#REF!,15,0)</f>
        <v>#REF!</v>
      </c>
      <c r="G416" s="177" t="s">
        <v>3482</v>
      </c>
      <c r="H416" s="179" t="str">
        <f>VLOOKUP(C416,[3]MTC!$A$1:$B$65536,2,0)</f>
        <v>M106.0201</v>
      </c>
      <c r="I416" s="181" t="str">
        <f>H416</f>
        <v>M106.0201</v>
      </c>
    </row>
    <row r="417" spans="1:9" hidden="1" x14ac:dyDescent="0.25">
      <c r="A417" s="177">
        <v>46</v>
      </c>
      <c r="B417" s="182" t="s">
        <v>783</v>
      </c>
      <c r="C417" s="178" t="s">
        <v>3510</v>
      </c>
      <c r="D417" s="179" t="s">
        <v>3511</v>
      </c>
      <c r="E417" s="177" t="s">
        <v>2707</v>
      </c>
      <c r="F417" s="180" t="e">
        <f>VLOOKUP(B417,#REF!,15,0)</f>
        <v>#REF!</v>
      </c>
      <c r="G417" s="177" t="s">
        <v>3482</v>
      </c>
      <c r="H417" s="179" t="str">
        <f>VLOOKUP(C417,[3]MTC!$A$1:$B$65536,2,0)</f>
        <v>M106.0102</v>
      </c>
      <c r="I417" s="184" t="e">
        <f>#REF!</f>
        <v>#REF!</v>
      </c>
    </row>
    <row r="418" spans="1:9" hidden="1" x14ac:dyDescent="0.25">
      <c r="A418" s="177">
        <v>1</v>
      </c>
      <c r="B418" s="177" t="s">
        <v>1838</v>
      </c>
      <c r="C418" s="178" t="s">
        <v>3512</v>
      </c>
      <c r="D418" s="179" t="s">
        <v>1839</v>
      </c>
      <c r="E418" s="177" t="s">
        <v>2707</v>
      </c>
      <c r="F418" s="180" t="e">
        <f>VLOOKUP(B418,#REF!,15,0)</f>
        <v>#REF!</v>
      </c>
      <c r="G418" s="177" t="s">
        <v>3513</v>
      </c>
      <c r="H418" s="179" t="str">
        <f>VLOOKUP(C418,[3]MTC!$A$1:$B$65536,2,0)</f>
        <v>M202.0070</v>
      </c>
      <c r="I418" s="181" t="str">
        <f>H418</f>
        <v>M202.0070</v>
      </c>
    </row>
    <row r="419" spans="1:9" hidden="1" x14ac:dyDescent="0.25">
      <c r="A419" s="177">
        <v>2</v>
      </c>
      <c r="B419" s="177" t="s">
        <v>1841</v>
      </c>
      <c r="C419" s="178" t="s">
        <v>3514</v>
      </c>
      <c r="D419" s="179" t="s">
        <v>1842</v>
      </c>
      <c r="E419" s="177" t="s">
        <v>2707</v>
      </c>
      <c r="F419" s="180" t="e">
        <f>VLOOKUP(B419,#REF!,15,0)</f>
        <v>#REF!</v>
      </c>
      <c r="G419" s="177" t="s">
        <v>3513</v>
      </c>
      <c r="H419" s="179" t="str">
        <f>VLOOKUP(C419,[3]MTC!$A$1:$B$65536,2,0)</f>
        <v>M202.0071</v>
      </c>
      <c r="I419" s="181" t="str">
        <f>H419</f>
        <v>M202.0071</v>
      </c>
    </row>
    <row r="420" spans="1:9" hidden="1" x14ac:dyDescent="0.25">
      <c r="A420" s="177">
        <v>3</v>
      </c>
      <c r="B420" s="182" t="s">
        <v>2122</v>
      </c>
      <c r="C420" s="178" t="s">
        <v>3515</v>
      </c>
      <c r="D420" s="179" t="s">
        <v>2123</v>
      </c>
      <c r="E420" s="177" t="s">
        <v>2707</v>
      </c>
      <c r="F420" s="180" t="e">
        <f>VLOOKUP(B420,#REF!,15,0)</f>
        <v>#REF!</v>
      </c>
      <c r="G420" s="177" t="s">
        <v>3513</v>
      </c>
      <c r="H420" s="179" t="e">
        <f>VLOOKUP(C420,[3]MTC!$A$1:$B$65536,2,0)</f>
        <v>#REF!</v>
      </c>
      <c r="I420" s="184" t="e">
        <f>#REF!</f>
        <v>#REF!</v>
      </c>
    </row>
    <row r="421" spans="1:9" hidden="1" x14ac:dyDescent="0.25">
      <c r="A421" s="177">
        <v>4</v>
      </c>
      <c r="B421" s="177" t="s">
        <v>1688</v>
      </c>
      <c r="C421" s="178" t="s">
        <v>3516</v>
      </c>
      <c r="D421" s="179" t="s">
        <v>1689</v>
      </c>
      <c r="E421" s="177" t="s">
        <v>2707</v>
      </c>
      <c r="F421" s="180" t="e">
        <f>VLOOKUP(B421,#REF!,15,0)</f>
        <v>#REF!</v>
      </c>
      <c r="G421" s="177" t="s">
        <v>3513</v>
      </c>
      <c r="H421" s="179" t="str">
        <f>VLOOKUP(C421,[3]MTC!$A$1:$B$65536,2,0)</f>
        <v>M202.0020</v>
      </c>
      <c r="I421" s="181" t="str">
        <f>H421</f>
        <v>M202.0020</v>
      </c>
    </row>
    <row r="422" spans="1:9" hidden="1" x14ac:dyDescent="0.25">
      <c r="A422" s="177">
        <v>5</v>
      </c>
      <c r="B422" s="177" t="s">
        <v>1685</v>
      </c>
      <c r="C422" s="178" t="s">
        <v>3517</v>
      </c>
      <c r="D422" s="179" t="s">
        <v>1686</v>
      </c>
      <c r="E422" s="177" t="s">
        <v>2707</v>
      </c>
      <c r="F422" s="180" t="e">
        <f>VLOOKUP(B422,#REF!,15,0)</f>
        <v>#REF!</v>
      </c>
      <c r="G422" s="177" t="s">
        <v>3513</v>
      </c>
      <c r="H422" s="179" t="str">
        <f>VLOOKUP(C422,[3]MTC!$A$1:$B$65536,2,0)</f>
        <v>M202.0019</v>
      </c>
      <c r="I422" s="181" t="str">
        <f>H422</f>
        <v>M202.0019</v>
      </c>
    </row>
    <row r="423" spans="1:9" hidden="1" x14ac:dyDescent="0.25">
      <c r="A423" s="177">
        <v>6</v>
      </c>
      <c r="B423" s="182" t="s">
        <v>2125</v>
      </c>
      <c r="C423" s="178" t="s">
        <v>3518</v>
      </c>
      <c r="D423" s="179" t="s">
        <v>3519</v>
      </c>
      <c r="E423" s="177" t="s">
        <v>2707</v>
      </c>
      <c r="F423" s="180" t="e">
        <f>VLOOKUP(B423,#REF!,15,0)</f>
        <v>#REF!</v>
      </c>
      <c r="G423" s="177" t="s">
        <v>3513</v>
      </c>
      <c r="H423" s="179" t="e">
        <f>VLOOKUP(C423,[3]MTC!$A$1:$B$65536,2,0)</f>
        <v>#REF!</v>
      </c>
      <c r="I423" s="184" t="e">
        <f>#REF!</f>
        <v>#REF!</v>
      </c>
    </row>
    <row r="424" spans="1:9" hidden="1" x14ac:dyDescent="0.25">
      <c r="A424" s="177">
        <v>7</v>
      </c>
      <c r="B424" s="177" t="s">
        <v>1907</v>
      </c>
      <c r="C424" s="178" t="s">
        <v>3520</v>
      </c>
      <c r="D424" s="179" t="s">
        <v>1908</v>
      </c>
      <c r="E424" s="177" t="s">
        <v>2707</v>
      </c>
      <c r="F424" s="180" t="e">
        <f>VLOOKUP(B424,#REF!,15,0)</f>
        <v>#REF!</v>
      </c>
      <c r="G424" s="177" t="s">
        <v>3513</v>
      </c>
      <c r="H424" s="179" t="str">
        <f>VLOOKUP(C424,[3]MTC!$A$1:$B$65536,2,0)</f>
        <v>M202.0093</v>
      </c>
      <c r="I424" s="181" t="str">
        <f>H424</f>
        <v>M202.0093</v>
      </c>
    </row>
    <row r="425" spans="1:9" hidden="1" x14ac:dyDescent="0.25">
      <c r="A425" s="177">
        <v>8</v>
      </c>
      <c r="B425" s="182" t="s">
        <v>2128</v>
      </c>
      <c r="C425" s="178" t="s">
        <v>3521</v>
      </c>
      <c r="D425" s="179" t="s">
        <v>2129</v>
      </c>
      <c r="E425" s="177" t="s">
        <v>2707</v>
      </c>
      <c r="F425" s="180" t="e">
        <f>VLOOKUP(B425,#REF!,15,0)</f>
        <v>#REF!</v>
      </c>
      <c r="G425" s="177" t="s">
        <v>3513</v>
      </c>
      <c r="H425" s="179" t="e">
        <f>VLOOKUP(C425,[3]MTC!$A$1:$B$65536,2,0)</f>
        <v>#REF!</v>
      </c>
      <c r="I425" s="184" t="e">
        <f>#REF!</f>
        <v>#REF!</v>
      </c>
    </row>
    <row r="426" spans="1:9" hidden="1" x14ac:dyDescent="0.25">
      <c r="A426" s="177">
        <v>9</v>
      </c>
      <c r="B426" s="177" t="s">
        <v>1832</v>
      </c>
      <c r="C426" s="178" t="s">
        <v>3522</v>
      </c>
      <c r="D426" s="179" t="s">
        <v>1833</v>
      </c>
      <c r="E426" s="177" t="s">
        <v>2707</v>
      </c>
      <c r="F426" s="180" t="e">
        <f>VLOOKUP(B426,#REF!,15,0)</f>
        <v>#REF!</v>
      </c>
      <c r="G426" s="177" t="s">
        <v>3513</v>
      </c>
      <c r="H426" s="179" t="str">
        <f>VLOOKUP(C426,[3]MTC!$A$1:$B$65536,2,0)</f>
        <v>M202.0068</v>
      </c>
      <c r="I426" s="181" t="str">
        <f>H426</f>
        <v>M202.0068</v>
      </c>
    </row>
    <row r="427" spans="1:9" hidden="1" x14ac:dyDescent="0.25">
      <c r="A427" s="177">
        <v>10</v>
      </c>
      <c r="B427" s="182" t="s">
        <v>2131</v>
      </c>
      <c r="C427" s="178" t="s">
        <v>3523</v>
      </c>
      <c r="D427" s="179" t="s">
        <v>2132</v>
      </c>
      <c r="E427" s="177" t="s">
        <v>2707</v>
      </c>
      <c r="F427" s="180" t="e">
        <f>VLOOKUP(B427,#REF!,15,0)</f>
        <v>#REF!</v>
      </c>
      <c r="G427" s="177" t="s">
        <v>3513</v>
      </c>
      <c r="H427" s="179" t="e">
        <f>VLOOKUP(C427,[3]MTC!$A$1:$B$65536,2,0)</f>
        <v>#REF!</v>
      </c>
      <c r="I427" s="184" t="e">
        <f>#REF!</f>
        <v>#REF!</v>
      </c>
    </row>
    <row r="428" spans="1:9" hidden="1" x14ac:dyDescent="0.25">
      <c r="A428" s="177">
        <v>11</v>
      </c>
      <c r="B428" s="177" t="s">
        <v>1910</v>
      </c>
      <c r="C428" s="178" t="s">
        <v>3524</v>
      </c>
      <c r="D428" s="179" t="s">
        <v>1911</v>
      </c>
      <c r="E428" s="177" t="s">
        <v>2707</v>
      </c>
      <c r="F428" s="180" t="e">
        <f>VLOOKUP(B428,#REF!,15,0)</f>
        <v>#REF!</v>
      </c>
      <c r="G428" s="177" t="s">
        <v>3513</v>
      </c>
      <c r="H428" s="179" t="str">
        <f>VLOOKUP(C428,[3]MTC!$A$1:$B$65536,2,0)</f>
        <v>M202.0094</v>
      </c>
      <c r="I428" s="181" t="str">
        <f>H428</f>
        <v>M202.0094</v>
      </c>
    </row>
    <row r="429" spans="1:9" hidden="1" x14ac:dyDescent="0.25">
      <c r="A429" s="177">
        <v>12</v>
      </c>
      <c r="B429" s="177" t="s">
        <v>1871</v>
      </c>
      <c r="C429" s="178" t="s">
        <v>3525</v>
      </c>
      <c r="D429" s="179" t="s">
        <v>3526</v>
      </c>
      <c r="E429" s="177" t="s">
        <v>2707</v>
      </c>
      <c r="F429" s="180" t="e">
        <f>VLOOKUP(B429,#REF!,15,0)</f>
        <v>#REF!</v>
      </c>
      <c r="G429" s="177" t="s">
        <v>3513</v>
      </c>
      <c r="H429" s="179" t="str">
        <f>VLOOKUP(C429,[3]MTC!$A$1:$B$65536,2,0)</f>
        <v>M202.0081</v>
      </c>
      <c r="I429" s="181" t="str">
        <f>H429</f>
        <v>M202.0081</v>
      </c>
    </row>
    <row r="430" spans="1:9" hidden="1" x14ac:dyDescent="0.25">
      <c r="A430" s="177">
        <v>13</v>
      </c>
      <c r="B430" s="177" t="s">
        <v>1829</v>
      </c>
      <c r="C430" s="178" t="s">
        <v>3527</v>
      </c>
      <c r="D430" s="179" t="s">
        <v>3528</v>
      </c>
      <c r="E430" s="177" t="s">
        <v>2707</v>
      </c>
      <c r="F430" s="180" t="e">
        <f>VLOOKUP(B430,#REF!,15,0)</f>
        <v>#REF!</v>
      </c>
      <c r="G430" s="177" t="s">
        <v>3513</v>
      </c>
      <c r="H430" s="179" t="str">
        <f>VLOOKUP(C430,[3]MTC!$A$1:$B$65536,2,0)</f>
        <v>M202.0067</v>
      </c>
      <c r="I430" s="181" t="str">
        <f>H430</f>
        <v>M202.0067</v>
      </c>
    </row>
    <row r="431" spans="1:9" hidden="1" x14ac:dyDescent="0.25">
      <c r="A431" s="177">
        <v>14</v>
      </c>
      <c r="B431" s="182" t="s">
        <v>2134</v>
      </c>
      <c r="C431" s="178" t="s">
        <v>3529</v>
      </c>
      <c r="D431" s="179" t="s">
        <v>3530</v>
      </c>
      <c r="E431" s="177" t="s">
        <v>2707</v>
      </c>
      <c r="F431" s="180" t="e">
        <f>VLOOKUP(B431,#REF!,15,0)</f>
        <v>#REF!</v>
      </c>
      <c r="G431" s="177" t="s">
        <v>3513</v>
      </c>
      <c r="H431" s="179" t="e">
        <f>VLOOKUP(C431,[3]MTC!$A$1:$B$65536,2,0)</f>
        <v>#REF!</v>
      </c>
      <c r="I431" s="184" t="e">
        <f>#REF!</f>
        <v>#REF!</v>
      </c>
    </row>
    <row r="432" spans="1:9" hidden="1" x14ac:dyDescent="0.25">
      <c r="A432" s="177">
        <v>15</v>
      </c>
      <c r="B432" s="177" t="s">
        <v>1655</v>
      </c>
      <c r="C432" s="178" t="s">
        <v>3531</v>
      </c>
      <c r="D432" s="179" t="s">
        <v>3532</v>
      </c>
      <c r="E432" s="177" t="s">
        <v>2707</v>
      </c>
      <c r="F432" s="180" t="e">
        <f>VLOOKUP(B432,#REF!,15,0)</f>
        <v>#REF!</v>
      </c>
      <c r="G432" s="177" t="s">
        <v>3513</v>
      </c>
      <c r="H432" s="179" t="str">
        <f>VLOOKUP(C432,[3]MTC!$A$1:$B$65536,2,0)</f>
        <v>M202.0009</v>
      </c>
      <c r="I432" s="181" t="str">
        <f t="shared" ref="I432:I442" si="17">H432</f>
        <v>M202.0009</v>
      </c>
    </row>
    <row r="433" spans="1:9" hidden="1" x14ac:dyDescent="0.25">
      <c r="A433" s="177">
        <v>17</v>
      </c>
      <c r="B433" s="177" t="s">
        <v>1664</v>
      </c>
      <c r="C433" s="178" t="s">
        <v>3533</v>
      </c>
      <c r="D433" s="179" t="s">
        <v>1665</v>
      </c>
      <c r="E433" s="177" t="s">
        <v>2707</v>
      </c>
      <c r="F433" s="180" t="e">
        <f>VLOOKUP(B433,#REF!,15,0)</f>
        <v>#REF!</v>
      </c>
      <c r="G433" s="177" t="s">
        <v>3513</v>
      </c>
      <c r="H433" s="179" t="str">
        <f>VLOOKUP(C433,[3]MTC!$A$1:$B$65536,2,0)</f>
        <v>M202.0012</v>
      </c>
      <c r="I433" s="181" t="str">
        <f t="shared" si="17"/>
        <v>M202.0012</v>
      </c>
    </row>
    <row r="434" spans="1:9" hidden="1" x14ac:dyDescent="0.25">
      <c r="A434" s="177">
        <v>18</v>
      </c>
      <c r="B434" s="177" t="s">
        <v>193</v>
      </c>
      <c r="C434" s="178" t="s">
        <v>3534</v>
      </c>
      <c r="D434" s="179" t="s">
        <v>3535</v>
      </c>
      <c r="E434" s="177" t="s">
        <v>2707</v>
      </c>
      <c r="F434" s="180" t="e">
        <f>VLOOKUP(B434,#REF!,15,0)</f>
        <v>#REF!</v>
      </c>
      <c r="G434" s="177" t="s">
        <v>3513</v>
      </c>
      <c r="H434" s="179" t="str">
        <f>VLOOKUP(C434,[3]MTC!$A$1:$B$65536,2,0)</f>
        <v>M102.0103</v>
      </c>
      <c r="I434" s="181" t="str">
        <f t="shared" si="17"/>
        <v>M102.0103</v>
      </c>
    </row>
    <row r="435" spans="1:9" hidden="1" x14ac:dyDescent="0.25">
      <c r="A435" s="177">
        <v>20</v>
      </c>
      <c r="B435" s="177" t="s">
        <v>1883</v>
      </c>
      <c r="C435" s="178" t="s">
        <v>3536</v>
      </c>
      <c r="D435" s="179" t="s">
        <v>1884</v>
      </c>
      <c r="E435" s="177" t="s">
        <v>2707</v>
      </c>
      <c r="F435" s="180" t="e">
        <f>VLOOKUP(B435,#REF!,15,0)</f>
        <v>#REF!</v>
      </c>
      <c r="G435" s="177" t="s">
        <v>3513</v>
      </c>
      <c r="H435" s="179" t="str">
        <f>VLOOKUP(C435,[3]MTC!$A$1:$B$65536,2,0)</f>
        <v>M202.0085</v>
      </c>
      <c r="I435" s="181" t="str">
        <f t="shared" si="17"/>
        <v>M202.0085</v>
      </c>
    </row>
    <row r="436" spans="1:9" hidden="1" x14ac:dyDescent="0.25">
      <c r="A436" s="177">
        <v>21</v>
      </c>
      <c r="B436" s="177" t="s">
        <v>1874</v>
      </c>
      <c r="C436" s="178" t="s">
        <v>3537</v>
      </c>
      <c r="D436" s="179" t="s">
        <v>1875</v>
      </c>
      <c r="E436" s="177" t="s">
        <v>2707</v>
      </c>
      <c r="F436" s="180" t="e">
        <f>VLOOKUP(B436,#REF!,15,0)</f>
        <v>#REF!</v>
      </c>
      <c r="G436" s="177" t="s">
        <v>3513</v>
      </c>
      <c r="H436" s="179" t="str">
        <f>VLOOKUP(C436,[3]MTC!$A$1:$B$65536,2,0)</f>
        <v>M202.0082</v>
      </c>
      <c r="I436" s="181" t="str">
        <f t="shared" si="17"/>
        <v>M202.0082</v>
      </c>
    </row>
    <row r="437" spans="1:9" hidden="1" x14ac:dyDescent="0.25">
      <c r="A437" s="177">
        <v>22</v>
      </c>
      <c r="B437" s="177" t="s">
        <v>1919</v>
      </c>
      <c r="C437" s="178" t="s">
        <v>3538</v>
      </c>
      <c r="D437" s="179" t="s">
        <v>1920</v>
      </c>
      <c r="E437" s="177" t="s">
        <v>2707</v>
      </c>
      <c r="F437" s="180" t="e">
        <f>VLOOKUP(B437,#REF!,15,0)</f>
        <v>#REF!</v>
      </c>
      <c r="G437" s="177" t="s">
        <v>3513</v>
      </c>
      <c r="H437" s="179" t="str">
        <f>VLOOKUP(C437,[3]MTC!$A$1:$B$65536,2,0)</f>
        <v>M202.0097</v>
      </c>
      <c r="I437" s="181" t="str">
        <f t="shared" si="17"/>
        <v>M202.0097</v>
      </c>
    </row>
    <row r="438" spans="1:9" hidden="1" x14ac:dyDescent="0.25">
      <c r="A438" s="177">
        <v>23</v>
      </c>
      <c r="B438" s="177" t="s">
        <v>1919</v>
      </c>
      <c r="C438" s="178" t="s">
        <v>3539</v>
      </c>
      <c r="D438" s="179" t="s">
        <v>3540</v>
      </c>
      <c r="E438" s="177" t="s">
        <v>2707</v>
      </c>
      <c r="F438" s="180" t="e">
        <f>VLOOKUP(B438,#REF!,15,0)</f>
        <v>#REF!</v>
      </c>
      <c r="G438" s="177" t="s">
        <v>3513</v>
      </c>
      <c r="H438" s="179" t="str">
        <f>VLOOKUP(C438,[3]MTC!$A$1:$B$65536,2,0)</f>
        <v>M202.0097</v>
      </c>
      <c r="I438" s="181" t="str">
        <f t="shared" si="17"/>
        <v>M202.0097</v>
      </c>
    </row>
    <row r="439" spans="1:9" hidden="1" x14ac:dyDescent="0.25">
      <c r="A439" s="177">
        <v>24</v>
      </c>
      <c r="B439" s="177" t="s">
        <v>1976</v>
      </c>
      <c r="C439" s="178" t="s">
        <v>3541</v>
      </c>
      <c r="D439" s="179" t="s">
        <v>3542</v>
      </c>
      <c r="E439" s="177" t="s">
        <v>2707</v>
      </c>
      <c r="F439" s="180" t="e">
        <f>VLOOKUP(B439,#REF!,15,0)</f>
        <v>#REF!</v>
      </c>
      <c r="G439" s="177" t="s">
        <v>3513</v>
      </c>
      <c r="H439" s="179" t="str">
        <f>VLOOKUP(C439,[3]MTC!$A$1:$B$65536,2,0)</f>
        <v>M202.0116</v>
      </c>
      <c r="I439" s="181" t="str">
        <f t="shared" si="17"/>
        <v>M202.0116</v>
      </c>
    </row>
    <row r="440" spans="1:9" hidden="1" x14ac:dyDescent="0.25">
      <c r="A440" s="177">
        <v>25</v>
      </c>
      <c r="B440" s="177" t="s">
        <v>1931</v>
      </c>
      <c r="C440" s="178" t="s">
        <v>3543</v>
      </c>
      <c r="D440" s="179" t="s">
        <v>1932</v>
      </c>
      <c r="E440" s="177" t="s">
        <v>2707</v>
      </c>
      <c r="F440" s="180" t="e">
        <f>VLOOKUP(B440,#REF!,15,0)</f>
        <v>#REF!</v>
      </c>
      <c r="G440" s="177" t="s">
        <v>3513</v>
      </c>
      <c r="H440" s="179" t="str">
        <f>VLOOKUP(C440,[3]MTC!$A$1:$B$65536,2,0)</f>
        <v>M202.0101</v>
      </c>
      <c r="I440" s="181" t="str">
        <f t="shared" si="17"/>
        <v>M202.0101</v>
      </c>
    </row>
    <row r="441" spans="1:9" hidden="1" x14ac:dyDescent="0.25">
      <c r="A441" s="177">
        <v>26</v>
      </c>
      <c r="B441" s="177" t="s">
        <v>1802</v>
      </c>
      <c r="C441" s="178" t="s">
        <v>3544</v>
      </c>
      <c r="D441" s="179" t="s">
        <v>1803</v>
      </c>
      <c r="E441" s="177" t="s">
        <v>2707</v>
      </c>
      <c r="F441" s="180" t="e">
        <f>VLOOKUP(B441,#REF!,15,0)</f>
        <v>#REF!</v>
      </c>
      <c r="G441" s="177" t="s">
        <v>3513</v>
      </c>
      <c r="H441" s="179" t="str">
        <f>VLOOKUP(C441,[3]MTC!$A$1:$B$65536,2,0)</f>
        <v>M202.0058</v>
      </c>
      <c r="I441" s="181" t="str">
        <f t="shared" si="17"/>
        <v>M202.0058</v>
      </c>
    </row>
    <row r="442" spans="1:9" hidden="1" x14ac:dyDescent="0.25">
      <c r="A442" s="177">
        <v>27</v>
      </c>
      <c r="B442" s="177" t="s">
        <v>2024</v>
      </c>
      <c r="C442" s="178" t="s">
        <v>3545</v>
      </c>
      <c r="D442" s="179" t="s">
        <v>3546</v>
      </c>
      <c r="E442" s="177" t="s">
        <v>2707</v>
      </c>
      <c r="F442" s="180" t="e">
        <f>VLOOKUP(B442,#REF!,15,0)</f>
        <v>#REF!</v>
      </c>
      <c r="G442" s="177" t="s">
        <v>3513</v>
      </c>
      <c r="H442" s="179" t="str">
        <f>VLOOKUP(C442,[3]MTC!$A$1:$B$65536,2,0)</f>
        <v>M202.0132</v>
      </c>
      <c r="I442" s="181" t="str">
        <f t="shared" si="17"/>
        <v>M202.0132</v>
      </c>
    </row>
    <row r="443" spans="1:9" hidden="1" x14ac:dyDescent="0.25">
      <c r="A443" s="177">
        <v>28</v>
      </c>
      <c r="B443" s="182" t="s">
        <v>2137</v>
      </c>
      <c r="C443" s="178" t="s">
        <v>3547</v>
      </c>
      <c r="D443" s="179" t="s">
        <v>3548</v>
      </c>
      <c r="E443" s="177" t="s">
        <v>2707</v>
      </c>
      <c r="F443" s="180" t="e">
        <f>VLOOKUP(B443,#REF!,15,0)</f>
        <v>#REF!</v>
      </c>
      <c r="G443" s="177" t="s">
        <v>3513</v>
      </c>
      <c r="H443" s="179" t="e">
        <f>VLOOKUP(C443,[3]MTC!$A$1:$B$65536,2,0)</f>
        <v>#REF!</v>
      </c>
      <c r="I443" s="184" t="e">
        <f>#REF!</f>
        <v>#REF!</v>
      </c>
    </row>
    <row r="444" spans="1:9" hidden="1" x14ac:dyDescent="0.25">
      <c r="A444" s="177">
        <v>29</v>
      </c>
      <c r="B444" s="177" t="s">
        <v>1934</v>
      </c>
      <c r="C444" s="178" t="s">
        <v>3549</v>
      </c>
      <c r="D444" s="179" t="s">
        <v>1935</v>
      </c>
      <c r="E444" s="177" t="s">
        <v>2707</v>
      </c>
      <c r="F444" s="180" t="e">
        <f>VLOOKUP(B444,#REF!,15,0)</f>
        <v>#REF!</v>
      </c>
      <c r="G444" s="177" t="s">
        <v>3513</v>
      </c>
      <c r="H444" s="179" t="str">
        <f>VLOOKUP(C444,[3]MTC!$A$1:$B$65536,2,0)</f>
        <v>M202.0102</v>
      </c>
      <c r="I444" s="181" t="str">
        <f>H444</f>
        <v>M202.0102</v>
      </c>
    </row>
    <row r="445" spans="1:9" hidden="1" x14ac:dyDescent="0.25">
      <c r="A445" s="177">
        <v>30</v>
      </c>
      <c r="B445" s="177" t="s">
        <v>1937</v>
      </c>
      <c r="C445" s="178" t="s">
        <v>3550</v>
      </c>
      <c r="D445" s="179" t="s">
        <v>1938</v>
      </c>
      <c r="E445" s="177" t="s">
        <v>2707</v>
      </c>
      <c r="F445" s="180" t="e">
        <f>VLOOKUP(B445,#REF!,15,0)</f>
        <v>#REF!</v>
      </c>
      <c r="G445" s="177" t="s">
        <v>3513</v>
      </c>
      <c r="H445" s="179" t="str">
        <f>VLOOKUP(C445,[3]MTC!$A$1:$B$65536,2,0)</f>
        <v>M202.0103</v>
      </c>
      <c r="I445" s="181" t="str">
        <f>H445</f>
        <v>M202.0103</v>
      </c>
    </row>
    <row r="446" spans="1:9" hidden="1" x14ac:dyDescent="0.25">
      <c r="A446" s="177">
        <v>31</v>
      </c>
      <c r="B446" s="177" t="s">
        <v>1940</v>
      </c>
      <c r="C446" s="178" t="s">
        <v>3551</v>
      </c>
      <c r="D446" s="179" t="s">
        <v>1941</v>
      </c>
      <c r="E446" s="177" t="s">
        <v>2707</v>
      </c>
      <c r="F446" s="180" t="e">
        <f>VLOOKUP(B446,#REF!,15,0)</f>
        <v>#REF!</v>
      </c>
      <c r="G446" s="177" t="s">
        <v>3513</v>
      </c>
      <c r="H446" s="179" t="str">
        <f>VLOOKUP(C446,[3]MTC!$A$1:$B$65536,2,0)</f>
        <v>M202.0104</v>
      </c>
      <c r="I446" s="181" t="str">
        <f>H446</f>
        <v>M202.0104</v>
      </c>
    </row>
    <row r="447" spans="1:9" hidden="1" x14ac:dyDescent="0.25">
      <c r="A447" s="177">
        <v>32</v>
      </c>
      <c r="B447" s="182" t="s">
        <v>2140</v>
      </c>
      <c r="C447" s="178" t="s">
        <v>3552</v>
      </c>
      <c r="D447" s="179" t="s">
        <v>2141</v>
      </c>
      <c r="E447" s="177" t="s">
        <v>2707</v>
      </c>
      <c r="F447" s="180" t="e">
        <f>VLOOKUP(B447,#REF!,15,0)</f>
        <v>#REF!</v>
      </c>
      <c r="G447" s="177" t="s">
        <v>3513</v>
      </c>
      <c r="H447" s="179" t="str">
        <f>VLOOKUP(C447,[3]MTC!$A$1:$B$65536,2,0)</f>
        <v>M202.0083</v>
      </c>
      <c r="I447" s="184" t="e">
        <f>#REF!</f>
        <v>#REF!</v>
      </c>
    </row>
    <row r="448" spans="1:9" hidden="1" x14ac:dyDescent="0.25">
      <c r="A448" s="177">
        <v>33</v>
      </c>
      <c r="B448" s="182" t="s">
        <v>2143</v>
      </c>
      <c r="C448" s="178" t="s">
        <v>3553</v>
      </c>
      <c r="D448" s="179" t="s">
        <v>2144</v>
      </c>
      <c r="E448" s="177" t="s">
        <v>2707</v>
      </c>
      <c r="F448" s="180" t="e">
        <f>VLOOKUP(B448,#REF!,15,0)</f>
        <v>#REF!</v>
      </c>
      <c r="G448" s="177" t="s">
        <v>3513</v>
      </c>
      <c r="H448" s="179" t="str">
        <f>VLOOKUP(C448,[3]MTC!$A$1:$B$65536,2,0)</f>
        <v>M202.0083</v>
      </c>
      <c r="I448" s="184" t="e">
        <f>#REF!</f>
        <v>#REF!</v>
      </c>
    </row>
    <row r="449" spans="1:9" hidden="1" x14ac:dyDescent="0.25">
      <c r="A449" s="177">
        <v>34</v>
      </c>
      <c r="B449" s="182" t="s">
        <v>2146</v>
      </c>
      <c r="C449" s="178" t="s">
        <v>3554</v>
      </c>
      <c r="D449" s="179" t="s">
        <v>2147</v>
      </c>
      <c r="E449" s="177" t="s">
        <v>2707</v>
      </c>
      <c r="F449" s="180" t="e">
        <f>VLOOKUP(B449,#REF!,15,0)</f>
        <v>#REF!</v>
      </c>
      <c r="G449" s="177" t="s">
        <v>3513</v>
      </c>
      <c r="H449" s="179" t="str">
        <f>VLOOKUP(C449,[3]MTC!$A$1:$B$65536,2,0)</f>
        <v>M202.0084</v>
      </c>
      <c r="I449" s="184" t="e">
        <f>#REF!</f>
        <v>#REF!</v>
      </c>
    </row>
    <row r="450" spans="1:9" hidden="1" x14ac:dyDescent="0.25">
      <c r="A450" s="177">
        <v>35</v>
      </c>
      <c r="B450" s="177" t="s">
        <v>1943</v>
      </c>
      <c r="C450" s="178" t="s">
        <v>3555</v>
      </c>
      <c r="D450" s="179" t="s">
        <v>3556</v>
      </c>
      <c r="E450" s="177" t="s">
        <v>2707</v>
      </c>
      <c r="F450" s="180" t="e">
        <f>VLOOKUP(B450,#REF!,15,0)</f>
        <v>#REF!</v>
      </c>
      <c r="G450" s="177" t="s">
        <v>3513</v>
      </c>
      <c r="H450" s="179" t="str">
        <f>VLOOKUP(C450,[3]MTC!$A$1:$B$65536,2,0)</f>
        <v>M202.0105</v>
      </c>
      <c r="I450" s="181" t="str">
        <f>H450</f>
        <v>M202.0105</v>
      </c>
    </row>
    <row r="451" spans="1:9" hidden="1" x14ac:dyDescent="0.25">
      <c r="A451" s="177">
        <v>36</v>
      </c>
      <c r="B451" s="177" t="s">
        <v>1946</v>
      </c>
      <c r="C451" s="178" t="s">
        <v>3557</v>
      </c>
      <c r="D451" s="179" t="s">
        <v>1947</v>
      </c>
      <c r="E451" s="177" t="s">
        <v>2707</v>
      </c>
      <c r="F451" s="180" t="e">
        <f>VLOOKUP(B451,#REF!,15,0)</f>
        <v>#REF!</v>
      </c>
      <c r="G451" s="177" t="s">
        <v>3513</v>
      </c>
      <c r="H451" s="179" t="str">
        <f>VLOOKUP(C451,[3]MTC!$A$1:$B$65536,2,0)</f>
        <v>M202.0106</v>
      </c>
      <c r="I451" s="181" t="str">
        <f>H451</f>
        <v>M202.0106</v>
      </c>
    </row>
    <row r="452" spans="1:9" hidden="1" x14ac:dyDescent="0.25">
      <c r="A452" s="177">
        <v>37</v>
      </c>
      <c r="B452" s="177" t="s">
        <v>1949</v>
      </c>
      <c r="C452" s="178" t="s">
        <v>3558</v>
      </c>
      <c r="D452" s="179" t="s">
        <v>1950</v>
      </c>
      <c r="E452" s="177" t="s">
        <v>2707</v>
      </c>
      <c r="F452" s="180" t="e">
        <f>VLOOKUP(B452,#REF!,15,0)</f>
        <v>#REF!</v>
      </c>
      <c r="G452" s="177" t="s">
        <v>3513</v>
      </c>
      <c r="H452" s="179" t="str">
        <f>VLOOKUP(C452,[3]MTC!$A$1:$B$65536,2,0)</f>
        <v>M202.0107</v>
      </c>
      <c r="I452" s="181" t="str">
        <f>H452</f>
        <v>M202.0107</v>
      </c>
    </row>
    <row r="453" spans="1:9" hidden="1" x14ac:dyDescent="0.25">
      <c r="A453" s="177">
        <v>38</v>
      </c>
      <c r="B453" s="177" t="s">
        <v>1877</v>
      </c>
      <c r="C453" s="178" t="s">
        <v>3559</v>
      </c>
      <c r="D453" s="179" t="s">
        <v>3560</v>
      </c>
      <c r="E453" s="177" t="s">
        <v>2707</v>
      </c>
      <c r="F453" s="180" t="e">
        <f>VLOOKUP(B453,#REF!,15,0)</f>
        <v>#REF!</v>
      </c>
      <c r="G453" s="177" t="s">
        <v>3513</v>
      </c>
      <c r="H453" s="179" t="str">
        <f>VLOOKUP(C453,[3]MTC!$A$1:$B$65536,2,0)</f>
        <v>M202.0083</v>
      </c>
      <c r="I453" s="181" t="str">
        <f>H453</f>
        <v>M202.0083</v>
      </c>
    </row>
    <row r="454" spans="1:9" hidden="1" x14ac:dyDescent="0.25">
      <c r="A454" s="177">
        <v>39</v>
      </c>
      <c r="B454" s="182" t="s">
        <v>2149</v>
      </c>
      <c r="C454" s="178" t="s">
        <v>3561</v>
      </c>
      <c r="D454" s="179" t="s">
        <v>2150</v>
      </c>
      <c r="E454" s="177" t="s">
        <v>2707</v>
      </c>
      <c r="F454" s="180" t="e">
        <f>VLOOKUP(B454,#REF!,15,0)</f>
        <v>#REF!</v>
      </c>
      <c r="G454" s="177" t="s">
        <v>3513</v>
      </c>
      <c r="H454" s="179" t="e">
        <f>VLOOKUP(C454,[3]MTC!$A$1:$B$65536,2,0)</f>
        <v>#REF!</v>
      </c>
      <c r="I454" s="184" t="e">
        <f>#REF!</f>
        <v>#REF!</v>
      </c>
    </row>
    <row r="455" spans="1:9" hidden="1" x14ac:dyDescent="0.25">
      <c r="A455" s="177">
        <v>40</v>
      </c>
      <c r="B455" s="182" t="s">
        <v>2152</v>
      </c>
      <c r="C455" s="178" t="s">
        <v>3562</v>
      </c>
      <c r="D455" s="179" t="s">
        <v>2153</v>
      </c>
      <c r="E455" s="177" t="s">
        <v>2707</v>
      </c>
      <c r="F455" s="180" t="e">
        <f>VLOOKUP(B455,#REF!,15,0)</f>
        <v>#REF!</v>
      </c>
      <c r="G455" s="177" t="s">
        <v>3513</v>
      </c>
      <c r="H455" s="179" t="str">
        <f>VLOOKUP(C455,[3]MTC!$A$1:$B$65536,2,0)</f>
        <v>M202.0084</v>
      </c>
      <c r="I455" s="184" t="e">
        <f>#REF!</f>
        <v>#REF!</v>
      </c>
    </row>
    <row r="456" spans="1:9" hidden="1" x14ac:dyDescent="0.25">
      <c r="A456" s="177">
        <v>41</v>
      </c>
      <c r="B456" s="177" t="s">
        <v>1886</v>
      </c>
      <c r="C456" s="178" t="s">
        <v>3563</v>
      </c>
      <c r="D456" s="179" t="s">
        <v>3564</v>
      </c>
      <c r="E456" s="177" t="s">
        <v>2707</v>
      </c>
      <c r="F456" s="180" t="e">
        <f>VLOOKUP(B456,#REF!,15,0)</f>
        <v>#REF!</v>
      </c>
      <c r="G456" s="177" t="s">
        <v>3513</v>
      </c>
      <c r="H456" s="179" t="str">
        <f>VLOOKUP(C456,[3]MTC!$A$1:$B$65536,2,0)</f>
        <v>M202.0086</v>
      </c>
      <c r="I456" s="181" t="str">
        <f>H456</f>
        <v>M202.0086</v>
      </c>
    </row>
    <row r="457" spans="1:9" hidden="1" x14ac:dyDescent="0.25">
      <c r="A457" s="177">
        <v>42</v>
      </c>
      <c r="B457" s="182" t="s">
        <v>2155</v>
      </c>
      <c r="C457" s="178" t="s">
        <v>3565</v>
      </c>
      <c r="D457" s="179" t="s">
        <v>2156</v>
      </c>
      <c r="E457" s="177" t="s">
        <v>2707</v>
      </c>
      <c r="F457" s="180" t="e">
        <f>VLOOKUP(B457,#REF!,15,0)</f>
        <v>#REF!</v>
      </c>
      <c r="G457" s="177" t="s">
        <v>3513</v>
      </c>
      <c r="H457" s="179" t="e">
        <f>VLOOKUP(C457,[3]MTC!$A$1:$B$65536,2,0)</f>
        <v>#REF!</v>
      </c>
      <c r="I457" s="184" t="e">
        <f>#REF!</f>
        <v>#REF!</v>
      </c>
    </row>
    <row r="458" spans="1:9" hidden="1" x14ac:dyDescent="0.25">
      <c r="A458" s="177">
        <v>43</v>
      </c>
      <c r="B458" s="182" t="s">
        <v>2158</v>
      </c>
      <c r="C458" s="178" t="s">
        <v>3566</v>
      </c>
      <c r="D458" s="179" t="s">
        <v>3567</v>
      </c>
      <c r="E458" s="177" t="s">
        <v>2707</v>
      </c>
      <c r="F458" s="180" t="e">
        <f>VLOOKUP(B458,#REF!,15,0)</f>
        <v>#REF!</v>
      </c>
      <c r="G458" s="177" t="s">
        <v>3513</v>
      </c>
      <c r="H458" s="179" t="str">
        <f>VLOOKUP(C458,[3]MTC!$A$1:$B$65536,2,0)</f>
        <v>M202.0048</v>
      </c>
      <c r="I458" s="184" t="e">
        <f>#REF!</f>
        <v>#REF!</v>
      </c>
    </row>
    <row r="459" spans="1:9" hidden="1" x14ac:dyDescent="0.25">
      <c r="A459" s="177">
        <v>44</v>
      </c>
      <c r="B459" s="177" t="s">
        <v>1952</v>
      </c>
      <c r="C459" s="178" t="s">
        <v>3568</v>
      </c>
      <c r="D459" s="179" t="s">
        <v>3569</v>
      </c>
      <c r="E459" s="177" t="s">
        <v>2707</v>
      </c>
      <c r="F459" s="180" t="e">
        <f>VLOOKUP(B459,#REF!,15,0)</f>
        <v>#REF!</v>
      </c>
      <c r="G459" s="177" t="s">
        <v>3513</v>
      </c>
      <c r="H459" s="179" t="str">
        <f>VLOOKUP(C459,[3]MTC!$A$1:$B$65536,2,0)</f>
        <v>M202.0108</v>
      </c>
      <c r="I459" s="181" t="str">
        <f>H459</f>
        <v>M202.0108</v>
      </c>
    </row>
    <row r="460" spans="1:9" hidden="1" x14ac:dyDescent="0.25">
      <c r="A460" s="177">
        <v>45</v>
      </c>
      <c r="B460" s="177" t="s">
        <v>1721</v>
      </c>
      <c r="C460" s="178" t="s">
        <v>3570</v>
      </c>
      <c r="D460" s="179" t="s">
        <v>1722</v>
      </c>
      <c r="E460" s="177" t="s">
        <v>2707</v>
      </c>
      <c r="F460" s="180" t="e">
        <f>VLOOKUP(B460,#REF!,15,0)</f>
        <v>#REF!</v>
      </c>
      <c r="G460" s="177" t="s">
        <v>3513</v>
      </c>
      <c r="H460" s="179" t="str">
        <f>VLOOKUP(C460,[3]MTC!$A$1:$B$65536,2,0)</f>
        <v>M202.0031</v>
      </c>
      <c r="I460" s="181" t="str">
        <f>H460</f>
        <v>M202.0031</v>
      </c>
    </row>
    <row r="461" spans="1:9" hidden="1" x14ac:dyDescent="0.25">
      <c r="A461" s="177">
        <v>46</v>
      </c>
      <c r="B461" s="177" t="s">
        <v>1623</v>
      </c>
      <c r="C461" s="178" t="s">
        <v>3571</v>
      </c>
      <c r="D461" s="179" t="s">
        <v>1624</v>
      </c>
      <c r="E461" s="177" t="s">
        <v>2707</v>
      </c>
      <c r="F461" s="180" t="e">
        <f>VLOOKUP(B461,#REF!,15,0)</f>
        <v>#REF!</v>
      </c>
      <c r="G461" s="177" t="s">
        <v>3513</v>
      </c>
      <c r="H461" s="179" t="str">
        <f>VLOOKUP(C461,[3]MTC!$A$1:$B$65536,2,0)</f>
        <v>M201.0025</v>
      </c>
      <c r="I461" s="181" t="str">
        <f>H461</f>
        <v>M201.0025</v>
      </c>
    </row>
    <row r="462" spans="1:9" hidden="1" x14ac:dyDescent="0.25">
      <c r="A462" s="177">
        <v>48</v>
      </c>
      <c r="B462" s="177" t="s">
        <v>1964</v>
      </c>
      <c r="C462" s="178" t="s">
        <v>3572</v>
      </c>
      <c r="D462" s="179" t="s">
        <v>1965</v>
      </c>
      <c r="E462" s="177" t="s">
        <v>2707</v>
      </c>
      <c r="F462" s="180" t="e">
        <f>VLOOKUP(B462,#REF!,15,0)</f>
        <v>#REF!</v>
      </c>
      <c r="G462" s="177" t="s">
        <v>3513</v>
      </c>
      <c r="H462" s="179" t="str">
        <f>VLOOKUP(C462,[3]MTC!$A$1:$B$65536,2,0)</f>
        <v>M202.0112</v>
      </c>
      <c r="I462" s="181" t="str">
        <f>H462</f>
        <v>M202.0112</v>
      </c>
    </row>
    <row r="463" spans="1:9" hidden="1" x14ac:dyDescent="0.25">
      <c r="A463" s="177">
        <v>49</v>
      </c>
      <c r="B463" s="177" t="s">
        <v>1667</v>
      </c>
      <c r="C463" s="178" t="s">
        <v>3573</v>
      </c>
      <c r="D463" s="179" t="s">
        <v>1668</v>
      </c>
      <c r="E463" s="177" t="s">
        <v>2707</v>
      </c>
      <c r="F463" s="180" t="e">
        <f>VLOOKUP(B463,#REF!,15,0)</f>
        <v>#REF!</v>
      </c>
      <c r="G463" s="177" t="s">
        <v>3513</v>
      </c>
      <c r="H463" s="179" t="str">
        <f>VLOOKUP(C463,[3]MTC!$A$1:$B$65536,2,0)</f>
        <v>M202.0013</v>
      </c>
      <c r="I463" s="181" t="str">
        <f>H463</f>
        <v>M202.0013</v>
      </c>
    </row>
    <row r="464" spans="1:9" hidden="1" x14ac:dyDescent="0.25">
      <c r="A464" s="177">
        <v>50</v>
      </c>
      <c r="B464" s="182" t="s">
        <v>2167</v>
      </c>
      <c r="C464" s="178" t="s">
        <v>3574</v>
      </c>
      <c r="D464" s="179" t="s">
        <v>2168</v>
      </c>
      <c r="E464" s="177" t="s">
        <v>2707</v>
      </c>
      <c r="F464" s="180" t="e">
        <f>VLOOKUP(B464,#REF!,15,0)</f>
        <v>#REF!</v>
      </c>
      <c r="G464" s="177" t="s">
        <v>3513</v>
      </c>
      <c r="H464" s="179" t="str">
        <f>VLOOKUP(C464,[3]MTC!$A$1:$B$65536,2,0)</f>
        <v>M112.3401</v>
      </c>
      <c r="I464" s="184" t="e">
        <f>#REF!</f>
        <v>#REF!</v>
      </c>
    </row>
    <row r="465" spans="1:9" hidden="1" x14ac:dyDescent="0.25">
      <c r="A465" s="177">
        <v>51</v>
      </c>
      <c r="B465" s="177" t="s">
        <v>1444</v>
      </c>
      <c r="C465" s="178" t="s">
        <v>3575</v>
      </c>
      <c r="D465" s="179" t="s">
        <v>3576</v>
      </c>
      <c r="E465" s="177" t="s">
        <v>2707</v>
      </c>
      <c r="F465" s="180" t="e">
        <f>VLOOKUP(B465,#REF!,15,0)</f>
        <v>#REF!</v>
      </c>
      <c r="G465" s="177" t="s">
        <v>3513</v>
      </c>
      <c r="H465" s="179" t="str">
        <f>VLOOKUP(C465,[3]MTC!$A$1:$B$65536,2,0)</f>
        <v>M112.3401</v>
      </c>
      <c r="I465" s="181" t="str">
        <f>H465</f>
        <v>M112.3401</v>
      </c>
    </row>
    <row r="466" spans="1:9" s="181" customFormat="1" hidden="1" x14ac:dyDescent="0.25">
      <c r="A466" s="191">
        <v>52</v>
      </c>
      <c r="B466" s="191" t="s">
        <v>1444</v>
      </c>
      <c r="C466" s="192" t="s">
        <v>3577</v>
      </c>
      <c r="D466" s="193" t="s">
        <v>3578</v>
      </c>
      <c r="E466" s="177" t="s">
        <v>2707</v>
      </c>
      <c r="F466" s="180" t="e">
        <f>VLOOKUP(B466,#REF!,15,0)</f>
        <v>#REF!</v>
      </c>
      <c r="G466" s="177" t="s">
        <v>3513</v>
      </c>
      <c r="H466" s="179" t="str">
        <f>VLOOKUP(C466,[3]MTC!$A$1:$B$65536,2,0)</f>
        <v>M112.3401</v>
      </c>
      <c r="I466" s="181" t="s">
        <v>1444</v>
      </c>
    </row>
    <row r="467" spans="1:9" hidden="1" x14ac:dyDescent="0.25">
      <c r="A467" s="177">
        <v>53</v>
      </c>
      <c r="B467" s="177" t="s">
        <v>1970</v>
      </c>
      <c r="C467" s="178" t="s">
        <v>3579</v>
      </c>
      <c r="D467" s="179" t="s">
        <v>1971</v>
      </c>
      <c r="E467" s="177" t="s">
        <v>2707</v>
      </c>
      <c r="F467" s="180" t="e">
        <f>VLOOKUP(B467,#REF!,15,0)</f>
        <v>#REF!</v>
      </c>
      <c r="G467" s="177" t="s">
        <v>3513</v>
      </c>
      <c r="H467" s="179" t="str">
        <f>VLOOKUP(C467,[3]MTC!$A$1:$B$65536,2,0)</f>
        <v>M202.0114</v>
      </c>
      <c r="I467" s="181" t="str">
        <f>H467</f>
        <v>M202.0114</v>
      </c>
    </row>
    <row r="468" spans="1:9" hidden="1" x14ac:dyDescent="0.25">
      <c r="A468" s="177">
        <v>54</v>
      </c>
      <c r="B468" s="182" t="s">
        <v>1204</v>
      </c>
      <c r="C468" s="178" t="s">
        <v>3580</v>
      </c>
      <c r="D468" s="179" t="s">
        <v>3581</v>
      </c>
      <c r="E468" s="177" t="s">
        <v>2707</v>
      </c>
      <c r="F468" s="180" t="e">
        <f>VLOOKUP(B468,#REF!,15,0)</f>
        <v>#REF!</v>
      </c>
      <c r="G468" s="177" t="s">
        <v>3513</v>
      </c>
      <c r="H468" s="179" t="str">
        <f>VLOOKUP(C468,[3]MTC!$A$1:$B$65536,2,0)</f>
        <v>M112.0102a</v>
      </c>
      <c r="I468" s="184" t="e">
        <f>#REF!</f>
        <v>#REF!</v>
      </c>
    </row>
    <row r="469" spans="1:9" hidden="1" x14ac:dyDescent="0.25">
      <c r="A469" s="177">
        <v>55</v>
      </c>
      <c r="B469" s="182" t="s">
        <v>1207</v>
      </c>
      <c r="C469" s="178" t="s">
        <v>3582</v>
      </c>
      <c r="D469" s="179" t="s">
        <v>3583</v>
      </c>
      <c r="E469" s="177" t="s">
        <v>2707</v>
      </c>
      <c r="F469" s="180" t="e">
        <f>VLOOKUP(B469,#REF!,15,0)</f>
        <v>#REF!</v>
      </c>
      <c r="G469" s="177" t="s">
        <v>3513</v>
      </c>
      <c r="H469" s="179" t="str">
        <f>VLOOKUP(C469,[3]MTC!$A$1:$B$65536,2,0)</f>
        <v>M112.0102b</v>
      </c>
      <c r="I469" s="184" t="e">
        <f>#REF!</f>
        <v>#REF!</v>
      </c>
    </row>
    <row r="470" spans="1:9" hidden="1" x14ac:dyDescent="0.25">
      <c r="A470" s="177">
        <v>57</v>
      </c>
      <c r="B470" s="182" t="s">
        <v>2170</v>
      </c>
      <c r="C470" s="178" t="s">
        <v>3584</v>
      </c>
      <c r="D470" s="179" t="s">
        <v>2171</v>
      </c>
      <c r="E470" s="177" t="s">
        <v>2707</v>
      </c>
      <c r="F470" s="180" t="e">
        <f>VLOOKUP(B470,#REF!,15,0)</f>
        <v>#REF!</v>
      </c>
      <c r="G470" s="177" t="s">
        <v>3513</v>
      </c>
      <c r="H470" s="179" t="str">
        <f>VLOOKUP(C470,[3]MTC!$A$1:$B$65536,2,0)</f>
        <v>M202.0033</v>
      </c>
      <c r="I470" s="184" t="e">
        <f>#REF!</f>
        <v>#REF!</v>
      </c>
    </row>
    <row r="471" spans="1:9" hidden="1" x14ac:dyDescent="0.25">
      <c r="A471" s="177">
        <v>58</v>
      </c>
      <c r="B471" s="182" t="s">
        <v>2173</v>
      </c>
      <c r="C471" s="178" t="s">
        <v>3585</v>
      </c>
      <c r="D471" s="179" t="s">
        <v>2174</v>
      </c>
      <c r="E471" s="177" t="s">
        <v>2707</v>
      </c>
      <c r="F471" s="180" t="e">
        <f>VLOOKUP(B471,#REF!,15,0)</f>
        <v>#REF!</v>
      </c>
      <c r="G471" s="177" t="s">
        <v>3513</v>
      </c>
      <c r="H471" s="179" t="str">
        <f>VLOOKUP(C471,[3]MTC!$A$1:$B$65536,2,0)</f>
        <v>M202.0115</v>
      </c>
      <c r="I471" s="184" t="e">
        <f>#REF!</f>
        <v>#REF!</v>
      </c>
    </row>
    <row r="472" spans="1:9" hidden="1" x14ac:dyDescent="0.25">
      <c r="A472" s="177">
        <v>59</v>
      </c>
      <c r="B472" s="177" t="s">
        <v>1976</v>
      </c>
      <c r="C472" s="178" t="s">
        <v>3586</v>
      </c>
      <c r="D472" s="179" t="s">
        <v>1977</v>
      </c>
      <c r="E472" s="177" t="s">
        <v>2707</v>
      </c>
      <c r="F472" s="180" t="e">
        <f>VLOOKUP(B472,#REF!,15,0)</f>
        <v>#REF!</v>
      </c>
      <c r="G472" s="177" t="s">
        <v>3513</v>
      </c>
      <c r="H472" s="179" t="str">
        <f>VLOOKUP(C472,[3]MTC!$A$1:$B$65536,2,0)</f>
        <v>M202.0116</v>
      </c>
      <c r="I472" s="181" t="str">
        <f>H472</f>
        <v>M202.0116</v>
      </c>
    </row>
    <row r="473" spans="1:9" hidden="1" x14ac:dyDescent="0.25">
      <c r="A473" s="177">
        <v>60</v>
      </c>
      <c r="B473" s="177" t="s">
        <v>1742</v>
      </c>
      <c r="C473" s="178" t="s">
        <v>3587</v>
      </c>
      <c r="D473" s="179" t="s">
        <v>1743</v>
      </c>
      <c r="E473" s="177" t="s">
        <v>2707</v>
      </c>
      <c r="F473" s="180" t="e">
        <f>VLOOKUP(B473,#REF!,15,0)</f>
        <v>#REF!</v>
      </c>
      <c r="G473" s="177" t="s">
        <v>3513</v>
      </c>
      <c r="H473" s="179" t="str">
        <f>VLOOKUP(C473,[3]MTC!$A$1:$B$65536,2,0)</f>
        <v>M202.0038</v>
      </c>
      <c r="I473" s="181" t="str">
        <f>H473</f>
        <v>M202.0038</v>
      </c>
    </row>
    <row r="474" spans="1:9" hidden="1" x14ac:dyDescent="0.25">
      <c r="A474" s="177">
        <v>61</v>
      </c>
      <c r="B474" s="177" t="s">
        <v>1826</v>
      </c>
      <c r="C474" s="178" t="s">
        <v>3588</v>
      </c>
      <c r="D474" s="179" t="s">
        <v>3589</v>
      </c>
      <c r="E474" s="177" t="s">
        <v>2707</v>
      </c>
      <c r="F474" s="180" t="e">
        <f>VLOOKUP(B474,#REF!,15,0)</f>
        <v>#REF!</v>
      </c>
      <c r="G474" s="177" t="s">
        <v>3513</v>
      </c>
      <c r="H474" s="179" t="str">
        <f>VLOOKUP(C474,[3]MTC!$A$1:$B$65536,2,0)</f>
        <v>M202.0066</v>
      </c>
      <c r="I474" s="181" t="str">
        <f>H474</f>
        <v>M202.0066</v>
      </c>
    </row>
    <row r="475" spans="1:9" hidden="1" x14ac:dyDescent="0.25">
      <c r="A475" s="177">
        <v>62</v>
      </c>
      <c r="B475" s="177" t="s">
        <v>1691</v>
      </c>
      <c r="C475" s="178" t="s">
        <v>3590</v>
      </c>
      <c r="D475" s="179" t="s">
        <v>1692</v>
      </c>
      <c r="E475" s="177" t="s">
        <v>2707</v>
      </c>
      <c r="F475" s="180" t="e">
        <f>VLOOKUP(B475,#REF!,15,0)</f>
        <v>#REF!</v>
      </c>
      <c r="G475" s="177" t="s">
        <v>3513</v>
      </c>
      <c r="H475" s="179" t="str">
        <f>VLOOKUP(C475,[3]MTC!$A$1:$B$65536,2,0)</f>
        <v>M202.0021</v>
      </c>
      <c r="I475" s="181" t="str">
        <f>H475</f>
        <v>M202.0021</v>
      </c>
    </row>
    <row r="476" spans="1:9" hidden="1" x14ac:dyDescent="0.25">
      <c r="A476" s="177">
        <v>63</v>
      </c>
      <c r="B476" s="177" t="s">
        <v>1465</v>
      </c>
      <c r="C476" s="178" t="s">
        <v>3591</v>
      </c>
      <c r="D476" s="179" t="s">
        <v>3592</v>
      </c>
      <c r="E476" s="177" t="s">
        <v>2707</v>
      </c>
      <c r="F476" s="180" t="e">
        <f>VLOOKUP(B476,#REF!,15,0)</f>
        <v>#REF!</v>
      </c>
      <c r="G476" s="177" t="s">
        <v>3513</v>
      </c>
      <c r="H476" s="179" t="str">
        <f>VLOOKUP(C476,[3]MTC!$A$1:$B$65536,2,0)</f>
        <v>M112.3801</v>
      </c>
      <c r="I476" s="181" t="str">
        <f>H476</f>
        <v>M112.3801</v>
      </c>
    </row>
    <row r="477" spans="1:9" hidden="1" x14ac:dyDescent="0.25">
      <c r="A477" s="177">
        <v>64</v>
      </c>
      <c r="B477" s="182" t="s">
        <v>1433</v>
      </c>
      <c r="C477" s="178" t="s">
        <v>3593</v>
      </c>
      <c r="D477" s="179" t="s">
        <v>3594</v>
      </c>
      <c r="E477" s="177" t="s">
        <v>2707</v>
      </c>
      <c r="F477" s="180" t="e">
        <f>VLOOKUP(B477,#REF!,15,0)</f>
        <v>#REF!</v>
      </c>
      <c r="G477" s="177" t="s">
        <v>3513</v>
      </c>
      <c r="H477" s="179" t="str">
        <f>VLOOKUP(C477,[3]MTC!$A$1:$B$65536,2,0)</f>
        <v>M112.3201</v>
      </c>
      <c r="I477" s="184" t="e">
        <f>#REF!</f>
        <v>#REF!</v>
      </c>
    </row>
    <row r="478" spans="1:9" hidden="1" x14ac:dyDescent="0.25">
      <c r="A478" s="177">
        <v>65</v>
      </c>
      <c r="B478" s="177" t="s">
        <v>1703</v>
      </c>
      <c r="C478" s="178" t="s">
        <v>3595</v>
      </c>
      <c r="D478" s="179" t="s">
        <v>3596</v>
      </c>
      <c r="E478" s="177" t="s">
        <v>2707</v>
      </c>
      <c r="F478" s="180" t="e">
        <f>VLOOKUP(B478,#REF!,15,0)</f>
        <v>#REF!</v>
      </c>
      <c r="G478" s="177" t="s">
        <v>3513</v>
      </c>
      <c r="H478" s="179" t="str">
        <f>VLOOKUP(C478,[3]MTC!$A$1:$B$65536,2,0)</f>
        <v>M202.0025</v>
      </c>
      <c r="I478" s="181" t="str">
        <f>H478</f>
        <v>M202.0025</v>
      </c>
    </row>
    <row r="479" spans="1:9" hidden="1" x14ac:dyDescent="0.25">
      <c r="A479" s="177">
        <v>66</v>
      </c>
      <c r="B479" s="177" t="s">
        <v>1703</v>
      </c>
      <c r="C479" s="178" t="s">
        <v>3597</v>
      </c>
      <c r="D479" s="179" t="s">
        <v>3598</v>
      </c>
      <c r="E479" s="177" t="s">
        <v>2707</v>
      </c>
      <c r="F479" s="180" t="e">
        <f>VLOOKUP(B479,#REF!,15,0)</f>
        <v>#REF!</v>
      </c>
      <c r="G479" s="177" t="s">
        <v>3513</v>
      </c>
      <c r="H479" s="179" t="str">
        <f>VLOOKUP(C479,[3]MTC!$A$1:$B$65536,2,0)</f>
        <v>M202.0025</v>
      </c>
      <c r="I479" s="181" t="str">
        <f>H479</f>
        <v>M202.0025</v>
      </c>
    </row>
    <row r="480" spans="1:9" hidden="1" x14ac:dyDescent="0.25">
      <c r="A480" s="177">
        <v>67</v>
      </c>
      <c r="B480" s="182" t="s">
        <v>2176</v>
      </c>
      <c r="C480" s="178" t="s">
        <v>3599</v>
      </c>
      <c r="D480" s="179" t="s">
        <v>2177</v>
      </c>
      <c r="E480" s="177" t="s">
        <v>2707</v>
      </c>
      <c r="F480" s="180" t="e">
        <f>VLOOKUP(B480,#REF!,15,0)</f>
        <v>#REF!</v>
      </c>
      <c r="G480" s="177" t="s">
        <v>3513</v>
      </c>
      <c r="H480" s="179" t="e">
        <f>VLOOKUP(C480,[3]MTC!$A$1:$B$65536,2,0)</f>
        <v>#REF!</v>
      </c>
      <c r="I480" s="184" t="e">
        <f>#REF!</f>
        <v>#REF!</v>
      </c>
    </row>
    <row r="481" spans="1:9" hidden="1" x14ac:dyDescent="0.25">
      <c r="A481" s="177">
        <v>68</v>
      </c>
      <c r="B481" s="177" t="s">
        <v>1703</v>
      </c>
      <c r="C481" s="178" t="s">
        <v>3600</v>
      </c>
      <c r="D481" s="179" t="s">
        <v>3601</v>
      </c>
      <c r="E481" s="177" t="s">
        <v>2707</v>
      </c>
      <c r="F481" s="180" t="e">
        <f>VLOOKUP(B481,#REF!,15,0)</f>
        <v>#REF!</v>
      </c>
      <c r="G481" s="177" t="s">
        <v>3513</v>
      </c>
      <c r="H481" s="179" t="str">
        <f>VLOOKUP(C481,[3]MTC!$A$1:$B$65536,2,0)</f>
        <v>M202.0025</v>
      </c>
      <c r="I481" s="181" t="str">
        <f>H481</f>
        <v>M202.0025</v>
      </c>
    </row>
    <row r="482" spans="1:9" hidden="1" x14ac:dyDescent="0.25">
      <c r="A482" s="177">
        <v>69</v>
      </c>
      <c r="B482" s="177" t="s">
        <v>1784</v>
      </c>
      <c r="C482" s="178" t="s">
        <v>3602</v>
      </c>
      <c r="D482" s="179" t="s">
        <v>1785</v>
      </c>
      <c r="E482" s="177" t="s">
        <v>2707</v>
      </c>
      <c r="F482" s="180" t="e">
        <f>VLOOKUP(B482,#REF!,15,0)</f>
        <v>#REF!</v>
      </c>
      <c r="G482" s="177" t="s">
        <v>3513</v>
      </c>
      <c r="H482" s="179" t="str">
        <f>VLOOKUP(C482,[3]MTC!$A$1:$B$65536,2,0)</f>
        <v>M202.0052</v>
      </c>
      <c r="I482" s="181" t="str">
        <f>H482</f>
        <v>M202.0052</v>
      </c>
    </row>
    <row r="483" spans="1:9" hidden="1" x14ac:dyDescent="0.25">
      <c r="A483" s="177">
        <v>70</v>
      </c>
      <c r="B483" s="182" t="s">
        <v>2179</v>
      </c>
      <c r="C483" s="178" t="s">
        <v>3603</v>
      </c>
      <c r="D483" s="179" t="s">
        <v>2180</v>
      </c>
      <c r="E483" s="177" t="s">
        <v>2707</v>
      </c>
      <c r="F483" s="180" t="e">
        <f>VLOOKUP(B483,#REF!,15,0)</f>
        <v>#REF!</v>
      </c>
      <c r="G483" s="177" t="s">
        <v>3513</v>
      </c>
      <c r="H483" s="179" t="str">
        <f>VLOOKUP(C483,[3]MTC!$A$1:$B$65536,2,0)</f>
        <v>M202.0124</v>
      </c>
      <c r="I483" s="184" t="e">
        <f>#REF!</f>
        <v>#REF!</v>
      </c>
    </row>
    <row r="484" spans="1:9" hidden="1" x14ac:dyDescent="0.25">
      <c r="A484" s="177">
        <v>71</v>
      </c>
      <c r="B484" s="177" t="s">
        <v>1787</v>
      </c>
      <c r="C484" s="178" t="s">
        <v>3604</v>
      </c>
      <c r="D484" s="179" t="s">
        <v>1788</v>
      </c>
      <c r="E484" s="177" t="s">
        <v>2707</v>
      </c>
      <c r="F484" s="180" t="e">
        <f>VLOOKUP(B484,#REF!,15,0)</f>
        <v>#REF!</v>
      </c>
      <c r="G484" s="177" t="s">
        <v>3513</v>
      </c>
      <c r="H484" s="179" t="str">
        <f>VLOOKUP(C484,[3]MTC!$A$1:$B$65536,2,0)</f>
        <v>M202.0053</v>
      </c>
      <c r="I484" s="181" t="str">
        <f t="shared" ref="I484:I489" si="18">H484</f>
        <v>M202.0053</v>
      </c>
    </row>
    <row r="485" spans="1:9" hidden="1" x14ac:dyDescent="0.25">
      <c r="A485" s="177">
        <v>72</v>
      </c>
      <c r="B485" s="177" t="s">
        <v>1811</v>
      </c>
      <c r="C485" s="178" t="s">
        <v>3605</v>
      </c>
      <c r="D485" s="179" t="s">
        <v>1812</v>
      </c>
      <c r="E485" s="177" t="s">
        <v>2707</v>
      </c>
      <c r="F485" s="180" t="e">
        <f>VLOOKUP(B485,#REF!,15,0)</f>
        <v>#REF!</v>
      </c>
      <c r="G485" s="177" t="s">
        <v>3513</v>
      </c>
      <c r="H485" s="179" t="str">
        <f>VLOOKUP(C485,[3]MTC!$A$1:$B$65536,2,0)</f>
        <v>M202.0061</v>
      </c>
      <c r="I485" s="181" t="str">
        <f t="shared" si="18"/>
        <v>M202.0061</v>
      </c>
    </row>
    <row r="486" spans="1:9" hidden="1" x14ac:dyDescent="0.25">
      <c r="A486" s="177">
        <v>73</v>
      </c>
      <c r="B486" s="177" t="s">
        <v>1979</v>
      </c>
      <c r="C486" s="178" t="s">
        <v>3606</v>
      </c>
      <c r="D486" s="179" t="s">
        <v>1980</v>
      </c>
      <c r="E486" s="189" t="s">
        <v>2707</v>
      </c>
      <c r="F486" s="180" t="e">
        <f>VLOOKUP(B486,#REF!,15,0)</f>
        <v>#REF!</v>
      </c>
      <c r="G486" s="189" t="s">
        <v>3513</v>
      </c>
      <c r="H486" s="179" t="str">
        <f>VLOOKUP(C486,[3]MTC!$A$1:$B$65536,2,0)</f>
        <v>M202.0117</v>
      </c>
      <c r="I486" s="181" t="str">
        <f t="shared" si="18"/>
        <v>M202.0117</v>
      </c>
    </row>
    <row r="487" spans="1:9" hidden="1" x14ac:dyDescent="0.25">
      <c r="A487" s="177">
        <v>75</v>
      </c>
      <c r="B487" s="177" t="s">
        <v>2304</v>
      </c>
      <c r="C487" s="178" t="s">
        <v>3607</v>
      </c>
      <c r="D487" s="179" t="s">
        <v>2305</v>
      </c>
      <c r="E487" s="177" t="s">
        <v>2707</v>
      </c>
      <c r="F487" s="180" t="e">
        <f>VLOOKUP(B487,#REF!,15,0)</f>
        <v>#REF!</v>
      </c>
      <c r="G487" s="177" t="s">
        <v>3513</v>
      </c>
      <c r="H487" s="179" t="str">
        <f>VLOOKUP(C487,[3]MTC!$A$1:$B$65536,2,0)</f>
        <v>M203.0015</v>
      </c>
      <c r="I487" s="181" t="str">
        <f t="shared" si="18"/>
        <v>M203.0015</v>
      </c>
    </row>
    <row r="488" spans="1:9" hidden="1" x14ac:dyDescent="0.25">
      <c r="A488" s="177">
        <v>76</v>
      </c>
      <c r="B488" s="177" t="s">
        <v>1982</v>
      </c>
      <c r="C488" s="178" t="s">
        <v>3608</v>
      </c>
      <c r="D488" s="179" t="s">
        <v>1983</v>
      </c>
      <c r="E488" s="177" t="s">
        <v>2707</v>
      </c>
      <c r="F488" s="180" t="e">
        <f>VLOOKUP(B488,#REF!,15,0)</f>
        <v>#REF!</v>
      </c>
      <c r="G488" s="177" t="s">
        <v>3513</v>
      </c>
      <c r="H488" s="179" t="str">
        <f>VLOOKUP(C488,[3]MTC!$A$1:$B$65536,2,0)</f>
        <v>M202.0118</v>
      </c>
      <c r="I488" s="181" t="str">
        <f t="shared" si="18"/>
        <v>M202.0118</v>
      </c>
    </row>
    <row r="489" spans="1:9" hidden="1" x14ac:dyDescent="0.25">
      <c r="A489" s="177">
        <v>77</v>
      </c>
      <c r="B489" s="177" t="s">
        <v>1823</v>
      </c>
      <c r="C489" s="178" t="s">
        <v>3609</v>
      </c>
      <c r="D489" s="179" t="s">
        <v>1824</v>
      </c>
      <c r="E489" s="177" t="s">
        <v>2707</v>
      </c>
      <c r="F489" s="180" t="e">
        <f>VLOOKUP(B489,#REF!,15,0)</f>
        <v>#REF!</v>
      </c>
      <c r="G489" s="177" t="s">
        <v>3513</v>
      </c>
      <c r="H489" s="179" t="str">
        <f>VLOOKUP(C489,[3]MTC!$A$1:$B$65536,2,0)</f>
        <v>M202.0065</v>
      </c>
      <c r="I489" s="181" t="str">
        <f t="shared" si="18"/>
        <v>M202.0065</v>
      </c>
    </row>
    <row r="490" spans="1:9" hidden="1" x14ac:dyDescent="0.25">
      <c r="A490" s="177">
        <v>78</v>
      </c>
      <c r="B490" s="182" t="s">
        <v>2182</v>
      </c>
      <c r="C490" s="178" t="s">
        <v>3610</v>
      </c>
      <c r="D490" s="179" t="s">
        <v>2183</v>
      </c>
      <c r="E490" s="177" t="s">
        <v>2707</v>
      </c>
      <c r="F490" s="180" t="e">
        <f>VLOOKUP(B490,#REF!,15,0)</f>
        <v>#REF!</v>
      </c>
      <c r="G490" s="177" t="s">
        <v>3513</v>
      </c>
      <c r="H490" s="179" t="str">
        <f>VLOOKUP(C490,[3]MTC!$A$1:$B$65536,2,0)</f>
        <v>M202.0156</v>
      </c>
      <c r="I490" s="184" t="e">
        <f>#REF!</f>
        <v>#REF!</v>
      </c>
    </row>
    <row r="491" spans="1:9" hidden="1" x14ac:dyDescent="0.25">
      <c r="A491" s="177">
        <v>79</v>
      </c>
      <c r="B491" s="177" t="s">
        <v>1862</v>
      </c>
      <c r="C491" s="178" t="s">
        <v>3611</v>
      </c>
      <c r="D491" s="179" t="s">
        <v>1863</v>
      </c>
      <c r="E491" s="177" t="s">
        <v>2707</v>
      </c>
      <c r="F491" s="180" t="e">
        <f>VLOOKUP(B491,#REF!,15,0)</f>
        <v>#REF!</v>
      </c>
      <c r="G491" s="177" t="s">
        <v>3513</v>
      </c>
      <c r="H491" s="179" t="str">
        <f>VLOOKUP(C491,[3]MTC!$A$1:$B$65536,2,0)</f>
        <v>M202.0078</v>
      </c>
      <c r="I491" s="181" t="str">
        <f t="shared" ref="I491:I513" si="19">H491</f>
        <v>M202.0078</v>
      </c>
    </row>
    <row r="492" spans="1:9" hidden="1" x14ac:dyDescent="0.25">
      <c r="A492" s="177">
        <v>80</v>
      </c>
      <c r="B492" s="177" t="s">
        <v>1994</v>
      </c>
      <c r="C492" s="178" t="s">
        <v>3612</v>
      </c>
      <c r="D492" s="179" t="s">
        <v>1995</v>
      </c>
      <c r="E492" s="177" t="s">
        <v>2707</v>
      </c>
      <c r="F492" s="180" t="e">
        <f>VLOOKUP(B492,#REF!,15,0)</f>
        <v>#REF!</v>
      </c>
      <c r="G492" s="177" t="s">
        <v>3513</v>
      </c>
      <c r="H492" s="179" t="str">
        <f>VLOOKUP(C492,[3]MTC!$A$1:$B$65536,2,0)</f>
        <v>M202.0122</v>
      </c>
      <c r="I492" s="181" t="str">
        <f t="shared" si="19"/>
        <v>M202.0122</v>
      </c>
    </row>
    <row r="493" spans="1:9" hidden="1" x14ac:dyDescent="0.25">
      <c r="A493" s="177">
        <v>81</v>
      </c>
      <c r="B493" s="177" t="s">
        <v>2295</v>
      </c>
      <c r="C493" s="178" t="s">
        <v>3613</v>
      </c>
      <c r="D493" s="179" t="s">
        <v>3614</v>
      </c>
      <c r="E493" s="177" t="s">
        <v>2707</v>
      </c>
      <c r="F493" s="180" t="e">
        <f>VLOOKUP(B493,#REF!,15,0)</f>
        <v>#REF!</v>
      </c>
      <c r="G493" s="177" t="s">
        <v>3513</v>
      </c>
      <c r="H493" s="179" t="str">
        <f>VLOOKUP(C493,[3]MTC!$A$1:$B$65536,2,0)</f>
        <v>M203.0012</v>
      </c>
      <c r="I493" s="181" t="str">
        <f t="shared" si="19"/>
        <v>M203.0012</v>
      </c>
    </row>
    <row r="494" spans="1:9" hidden="1" x14ac:dyDescent="0.25">
      <c r="A494" s="177">
        <v>82</v>
      </c>
      <c r="B494" s="177" t="s">
        <v>1799</v>
      </c>
      <c r="C494" s="178" t="s">
        <v>3615</v>
      </c>
      <c r="D494" s="179" t="s">
        <v>3616</v>
      </c>
      <c r="E494" s="177" t="s">
        <v>2707</v>
      </c>
      <c r="F494" s="180" t="e">
        <f>VLOOKUP(B494,#REF!,15,0)</f>
        <v>#REF!</v>
      </c>
      <c r="G494" s="177" t="s">
        <v>3513</v>
      </c>
      <c r="H494" s="179" t="str">
        <f>VLOOKUP(C494,[3]MTC!$A$1:$B$65536,2,0)</f>
        <v>M202.0057</v>
      </c>
      <c r="I494" s="181" t="str">
        <f t="shared" si="19"/>
        <v>M202.0057</v>
      </c>
    </row>
    <row r="495" spans="1:9" hidden="1" x14ac:dyDescent="0.25">
      <c r="A495" s="177">
        <v>83</v>
      </c>
      <c r="B495" s="177" t="s">
        <v>1805</v>
      </c>
      <c r="C495" s="178" t="s">
        <v>3617</v>
      </c>
      <c r="D495" s="179" t="s">
        <v>1806</v>
      </c>
      <c r="E495" s="177" t="s">
        <v>2707</v>
      </c>
      <c r="F495" s="180" t="e">
        <f>VLOOKUP(B495,#REF!,15,0)</f>
        <v>#REF!</v>
      </c>
      <c r="G495" s="177" t="s">
        <v>3513</v>
      </c>
      <c r="H495" s="179" t="str">
        <f>VLOOKUP(C495,[3]MTC!$A$1:$B$65536,2,0)</f>
        <v>M202.0059</v>
      </c>
      <c r="I495" s="181" t="str">
        <f t="shared" si="19"/>
        <v>M202.0059</v>
      </c>
    </row>
    <row r="496" spans="1:9" hidden="1" x14ac:dyDescent="0.25">
      <c r="A496" s="177">
        <v>84</v>
      </c>
      <c r="B496" s="177" t="s">
        <v>1865</v>
      </c>
      <c r="C496" s="178" t="s">
        <v>3618</v>
      </c>
      <c r="D496" s="179" t="s">
        <v>1866</v>
      </c>
      <c r="E496" s="177" t="s">
        <v>2707</v>
      </c>
      <c r="F496" s="180" t="e">
        <f>VLOOKUP(B496,#REF!,15,0)</f>
        <v>#REF!</v>
      </c>
      <c r="G496" s="177" t="s">
        <v>3513</v>
      </c>
      <c r="H496" s="179" t="str">
        <f>VLOOKUP(C496,[3]MTC!$A$1:$B$65536,2,0)</f>
        <v>M202.0079</v>
      </c>
      <c r="I496" s="181" t="str">
        <f t="shared" si="19"/>
        <v>M202.0079</v>
      </c>
    </row>
    <row r="497" spans="1:9" hidden="1" x14ac:dyDescent="0.25">
      <c r="A497" s="177">
        <v>85</v>
      </c>
      <c r="B497" s="177" t="s">
        <v>1997</v>
      </c>
      <c r="C497" s="178" t="s">
        <v>3619</v>
      </c>
      <c r="D497" s="179" t="s">
        <v>1998</v>
      </c>
      <c r="E497" s="177" t="s">
        <v>2707</v>
      </c>
      <c r="F497" s="180" t="e">
        <f>VLOOKUP(B497,#REF!,15,0)</f>
        <v>#REF!</v>
      </c>
      <c r="G497" s="177" t="s">
        <v>3513</v>
      </c>
      <c r="H497" s="179" t="str">
        <f>VLOOKUP(C497,[3]MTC!$A$1:$B$65536,2,0)</f>
        <v>M202.0123</v>
      </c>
      <c r="I497" s="181" t="str">
        <f t="shared" si="19"/>
        <v>M202.0123</v>
      </c>
    </row>
    <row r="498" spans="1:9" hidden="1" x14ac:dyDescent="0.25">
      <c r="A498" s="177">
        <v>86</v>
      </c>
      <c r="B498" s="177" t="s">
        <v>2000</v>
      </c>
      <c r="C498" s="178" t="s">
        <v>3620</v>
      </c>
      <c r="D498" s="179" t="s">
        <v>2001</v>
      </c>
      <c r="E498" s="177" t="s">
        <v>2707</v>
      </c>
      <c r="F498" s="180" t="e">
        <f>VLOOKUP(B498,#REF!,15,0)</f>
        <v>#REF!</v>
      </c>
      <c r="G498" s="177" t="s">
        <v>3513</v>
      </c>
      <c r="H498" s="179" t="str">
        <f>VLOOKUP(C498,[3]MTC!$A$1:$B$65536,2,0)</f>
        <v>M202.0124</v>
      </c>
      <c r="I498" s="181" t="str">
        <f t="shared" si="19"/>
        <v>M202.0124</v>
      </c>
    </row>
    <row r="499" spans="1:9" hidden="1" x14ac:dyDescent="0.25">
      <c r="A499" s="177">
        <v>87</v>
      </c>
      <c r="B499" s="177" t="s">
        <v>1781</v>
      </c>
      <c r="C499" s="178" t="s">
        <v>3621</v>
      </c>
      <c r="D499" s="179" t="s">
        <v>3622</v>
      </c>
      <c r="E499" s="177" t="s">
        <v>2707</v>
      </c>
      <c r="F499" s="180" t="e">
        <f>VLOOKUP(B499,#REF!,15,0)</f>
        <v>#REF!</v>
      </c>
      <c r="G499" s="177" t="s">
        <v>3513</v>
      </c>
      <c r="H499" s="179" t="str">
        <f>VLOOKUP(C499,[3]MTC!$A$1:$B$65536,2,0)</f>
        <v>M202.0051</v>
      </c>
      <c r="I499" s="181" t="str">
        <f t="shared" si="19"/>
        <v>M202.0051</v>
      </c>
    </row>
    <row r="500" spans="1:9" hidden="1" x14ac:dyDescent="0.25">
      <c r="A500" s="177">
        <v>88</v>
      </c>
      <c r="B500" s="177" t="s">
        <v>2003</v>
      </c>
      <c r="C500" s="178" t="s">
        <v>3623</v>
      </c>
      <c r="D500" s="179" t="s">
        <v>2004</v>
      </c>
      <c r="E500" s="177" t="s">
        <v>2707</v>
      </c>
      <c r="F500" s="180" t="e">
        <f>VLOOKUP(B500,#REF!,15,0)</f>
        <v>#REF!</v>
      </c>
      <c r="G500" s="177" t="s">
        <v>3513</v>
      </c>
      <c r="H500" s="179" t="str">
        <f>VLOOKUP(C500,[3]MTC!$A$1:$B$65536,2,0)</f>
        <v>M202.0125</v>
      </c>
      <c r="I500" s="181" t="str">
        <f t="shared" si="19"/>
        <v>M202.0125</v>
      </c>
    </row>
    <row r="501" spans="1:9" hidden="1" x14ac:dyDescent="0.25">
      <c r="A501" s="177">
        <v>89</v>
      </c>
      <c r="B501" s="177" t="s">
        <v>1796</v>
      </c>
      <c r="C501" s="178" t="s">
        <v>3624</v>
      </c>
      <c r="D501" s="179" t="s">
        <v>3625</v>
      </c>
      <c r="E501" s="177" t="s">
        <v>2707</v>
      </c>
      <c r="F501" s="180" t="e">
        <f>VLOOKUP(B501,#REF!,15,0)</f>
        <v>#REF!</v>
      </c>
      <c r="G501" s="177" t="s">
        <v>3513</v>
      </c>
      <c r="H501" s="179" t="str">
        <f>VLOOKUP(C501,[3]MTC!$A$1:$B$65536,2,0)</f>
        <v>M202.0056</v>
      </c>
      <c r="I501" s="181" t="str">
        <f t="shared" si="19"/>
        <v>M202.0056</v>
      </c>
    </row>
    <row r="502" spans="1:9" hidden="1" x14ac:dyDescent="0.25">
      <c r="A502" s="177">
        <v>90</v>
      </c>
      <c r="B502" s="177" t="s">
        <v>2006</v>
      </c>
      <c r="C502" s="178" t="s">
        <v>3626</v>
      </c>
      <c r="D502" s="179" t="s">
        <v>2007</v>
      </c>
      <c r="E502" s="177" t="s">
        <v>2707</v>
      </c>
      <c r="F502" s="180" t="e">
        <f>VLOOKUP(B502,#REF!,15,0)</f>
        <v>#REF!</v>
      </c>
      <c r="G502" s="177" t="s">
        <v>3513</v>
      </c>
      <c r="H502" s="179" t="str">
        <f>VLOOKUP(C502,[3]MTC!$A$1:$B$65536,2,0)</f>
        <v>M202.0126</v>
      </c>
      <c r="I502" s="181" t="str">
        <f t="shared" si="19"/>
        <v>M202.0126</v>
      </c>
    </row>
    <row r="503" spans="1:9" hidden="1" x14ac:dyDescent="0.25">
      <c r="A503" s="177">
        <v>91</v>
      </c>
      <c r="B503" s="177" t="s">
        <v>2009</v>
      </c>
      <c r="C503" s="178" t="s">
        <v>3627</v>
      </c>
      <c r="D503" s="179" t="s">
        <v>2010</v>
      </c>
      <c r="E503" s="177" t="s">
        <v>2707</v>
      </c>
      <c r="F503" s="180" t="e">
        <f>VLOOKUP(B503,#REF!,15,0)</f>
        <v>#REF!</v>
      </c>
      <c r="G503" s="177" t="s">
        <v>3513</v>
      </c>
      <c r="H503" s="179" t="str">
        <f>VLOOKUP(C503,[3]MTC!$A$1:$B$65536,2,0)</f>
        <v>M202.0127</v>
      </c>
      <c r="I503" s="181" t="str">
        <f t="shared" si="19"/>
        <v>M202.0127</v>
      </c>
    </row>
    <row r="504" spans="1:9" hidden="1" x14ac:dyDescent="0.25">
      <c r="A504" s="177">
        <v>92</v>
      </c>
      <c r="B504" s="177" t="s">
        <v>2316</v>
      </c>
      <c r="C504" s="178" t="s">
        <v>3628</v>
      </c>
      <c r="D504" s="179" t="s">
        <v>2317</v>
      </c>
      <c r="E504" s="177" t="s">
        <v>2707</v>
      </c>
      <c r="F504" s="180" t="e">
        <f>VLOOKUP(B504,#REF!,15,0)</f>
        <v>#REF!</v>
      </c>
      <c r="G504" s="177" t="s">
        <v>3513</v>
      </c>
      <c r="H504" s="179" t="str">
        <f>VLOOKUP(C504,[3]MTC!$A$1:$B$65536,2,0)</f>
        <v>M203.0019</v>
      </c>
      <c r="I504" s="181" t="str">
        <f t="shared" si="19"/>
        <v>M203.0019</v>
      </c>
    </row>
    <row r="505" spans="1:9" hidden="1" x14ac:dyDescent="0.25">
      <c r="A505" s="177">
        <v>93</v>
      </c>
      <c r="B505" s="177" t="s">
        <v>1793</v>
      </c>
      <c r="C505" s="178" t="s">
        <v>3629</v>
      </c>
      <c r="D505" s="179" t="s">
        <v>1794</v>
      </c>
      <c r="E505" s="177" t="s">
        <v>2707</v>
      </c>
      <c r="F505" s="180" t="e">
        <f>VLOOKUP(B505,#REF!,15,0)</f>
        <v>#REF!</v>
      </c>
      <c r="G505" s="177" t="s">
        <v>3513</v>
      </c>
      <c r="H505" s="179" t="str">
        <f>VLOOKUP(C505,[3]MTC!$A$1:$B$65536,2,0)</f>
        <v>M202.0055</v>
      </c>
      <c r="I505" s="181" t="str">
        <f t="shared" si="19"/>
        <v>M202.0055</v>
      </c>
    </row>
    <row r="506" spans="1:9" hidden="1" x14ac:dyDescent="0.25">
      <c r="A506" s="177">
        <v>94</v>
      </c>
      <c r="B506" s="177" t="s">
        <v>1892</v>
      </c>
      <c r="C506" s="178" t="s">
        <v>3630</v>
      </c>
      <c r="D506" s="179" t="s">
        <v>1893</v>
      </c>
      <c r="E506" s="177" t="s">
        <v>2707</v>
      </c>
      <c r="F506" s="180" t="e">
        <f>VLOOKUP(B506,#REF!,15,0)</f>
        <v>#REF!</v>
      </c>
      <c r="G506" s="177" t="s">
        <v>3513</v>
      </c>
      <c r="H506" s="179" t="str">
        <f>VLOOKUP(C506,[3]MTC!$A$1:$B$65536,2,0)</f>
        <v>M202.0088</v>
      </c>
      <c r="I506" s="181" t="str">
        <f t="shared" si="19"/>
        <v>M202.0088</v>
      </c>
    </row>
    <row r="507" spans="1:9" hidden="1" x14ac:dyDescent="0.25">
      <c r="A507" s="177">
        <v>95</v>
      </c>
      <c r="B507" s="177" t="s">
        <v>1640</v>
      </c>
      <c r="C507" s="178" t="s">
        <v>3631</v>
      </c>
      <c r="D507" s="179" t="s">
        <v>1641</v>
      </c>
      <c r="E507" s="177" t="s">
        <v>2707</v>
      </c>
      <c r="F507" s="180" t="e">
        <f>VLOOKUP(B507,#REF!,15,0)</f>
        <v>#REF!</v>
      </c>
      <c r="G507" s="177" t="s">
        <v>3513</v>
      </c>
      <c r="H507" s="179" t="str">
        <f>VLOOKUP(C507,[3]MTC!$A$1:$B$65536,2,0)</f>
        <v>M202.0004</v>
      </c>
      <c r="I507" s="181" t="str">
        <f t="shared" si="19"/>
        <v>M202.0004</v>
      </c>
    </row>
    <row r="508" spans="1:9" hidden="1" x14ac:dyDescent="0.25">
      <c r="A508" s="177">
        <v>96</v>
      </c>
      <c r="B508" s="177" t="s">
        <v>1772</v>
      </c>
      <c r="C508" s="178" t="s">
        <v>3632</v>
      </c>
      <c r="D508" s="179" t="s">
        <v>3633</v>
      </c>
      <c r="E508" s="177" t="s">
        <v>2707</v>
      </c>
      <c r="F508" s="180" t="e">
        <f>VLOOKUP(B508,#REF!,15,0)</f>
        <v>#REF!</v>
      </c>
      <c r="G508" s="177" t="s">
        <v>3513</v>
      </c>
      <c r="H508" s="179" t="str">
        <f>VLOOKUP(C508,[3]MTC!$A$1:$B$65536,2,0)</f>
        <v>M202.0048</v>
      </c>
      <c r="I508" s="181" t="str">
        <f t="shared" si="19"/>
        <v>M202.0048</v>
      </c>
    </row>
    <row r="509" spans="1:9" hidden="1" x14ac:dyDescent="0.25">
      <c r="A509" s="177">
        <v>97</v>
      </c>
      <c r="B509" s="177" t="s">
        <v>1775</v>
      </c>
      <c r="C509" s="178" t="s">
        <v>3634</v>
      </c>
      <c r="D509" s="179" t="s">
        <v>3635</v>
      </c>
      <c r="E509" s="177" t="s">
        <v>2707</v>
      </c>
      <c r="F509" s="180" t="e">
        <f>VLOOKUP(B509,#REF!,15,0)</f>
        <v>#REF!</v>
      </c>
      <c r="G509" s="177" t="s">
        <v>3513</v>
      </c>
      <c r="H509" s="179" t="str">
        <f>VLOOKUP(C509,[3]MTC!$A$1:$B$65536,2,0)</f>
        <v>M202.0049</v>
      </c>
      <c r="I509" s="181" t="str">
        <f t="shared" si="19"/>
        <v>M202.0049</v>
      </c>
    </row>
    <row r="510" spans="1:9" hidden="1" x14ac:dyDescent="0.25">
      <c r="A510" s="177">
        <v>98</v>
      </c>
      <c r="B510" s="177" t="s">
        <v>1682</v>
      </c>
      <c r="C510" s="178" t="s">
        <v>3636</v>
      </c>
      <c r="D510" s="179" t="s">
        <v>3637</v>
      </c>
      <c r="E510" s="177" t="s">
        <v>2707</v>
      </c>
      <c r="F510" s="180" t="e">
        <f>VLOOKUP(B510,#REF!,15,0)</f>
        <v>#REF!</v>
      </c>
      <c r="G510" s="177" t="s">
        <v>3513</v>
      </c>
      <c r="H510" s="179" t="str">
        <f>VLOOKUP(C510,[3]MTC!$A$1:$B$65536,2,0)</f>
        <v>M202.0018</v>
      </c>
      <c r="I510" s="181" t="str">
        <f t="shared" si="19"/>
        <v>M202.0018</v>
      </c>
    </row>
    <row r="511" spans="1:9" hidden="1" x14ac:dyDescent="0.25">
      <c r="A511" s="177">
        <v>99</v>
      </c>
      <c r="B511" s="177" t="s">
        <v>1679</v>
      </c>
      <c r="C511" s="178" t="s">
        <v>3638</v>
      </c>
      <c r="D511" s="179" t="s">
        <v>1680</v>
      </c>
      <c r="E511" s="177" t="s">
        <v>2707</v>
      </c>
      <c r="F511" s="180" t="e">
        <f>VLOOKUP(B511,#REF!,15,0)</f>
        <v>#REF!</v>
      </c>
      <c r="G511" s="177" t="s">
        <v>3513</v>
      </c>
      <c r="H511" s="179" t="str">
        <f>VLOOKUP(C511,[3]MTC!$A$1:$B$65536,2,0)</f>
        <v>M202.0017</v>
      </c>
      <c r="I511" s="181" t="str">
        <f t="shared" si="19"/>
        <v>M202.0017</v>
      </c>
    </row>
    <row r="512" spans="1:9" hidden="1" x14ac:dyDescent="0.25">
      <c r="A512" s="177">
        <v>100</v>
      </c>
      <c r="B512" s="177" t="s">
        <v>2012</v>
      </c>
      <c r="C512" s="178" t="s">
        <v>3639</v>
      </c>
      <c r="D512" s="179" t="s">
        <v>3640</v>
      </c>
      <c r="E512" s="177" t="s">
        <v>2707</v>
      </c>
      <c r="F512" s="180" t="e">
        <f>VLOOKUP(B512,#REF!,15,0)</f>
        <v>#REF!</v>
      </c>
      <c r="G512" s="177" t="s">
        <v>3513</v>
      </c>
      <c r="H512" s="179" t="str">
        <f>VLOOKUP(C512,[3]MTC!$A$1:$B$65536,2,0)</f>
        <v>M202.0128</v>
      </c>
      <c r="I512" s="181" t="str">
        <f t="shared" si="19"/>
        <v>M202.0128</v>
      </c>
    </row>
    <row r="513" spans="1:9" hidden="1" x14ac:dyDescent="0.25">
      <c r="A513" s="177">
        <v>101</v>
      </c>
      <c r="B513" s="177" t="s">
        <v>2015</v>
      </c>
      <c r="C513" s="178" t="s">
        <v>3641</v>
      </c>
      <c r="D513" s="179" t="s">
        <v>2016</v>
      </c>
      <c r="E513" s="177" t="s">
        <v>2707</v>
      </c>
      <c r="F513" s="180" t="e">
        <f>VLOOKUP(B513,#REF!,15,0)</f>
        <v>#REF!</v>
      </c>
      <c r="G513" s="177" t="s">
        <v>3513</v>
      </c>
      <c r="H513" s="179" t="str">
        <f>VLOOKUP(C513,[3]MTC!$A$1:$B$65536,2,0)</f>
        <v>M202.0129</v>
      </c>
      <c r="I513" s="181" t="str">
        <f t="shared" si="19"/>
        <v>M202.0129</v>
      </c>
    </row>
    <row r="514" spans="1:9" hidden="1" x14ac:dyDescent="0.25">
      <c r="A514" s="177">
        <v>102</v>
      </c>
      <c r="B514" s="182" t="s">
        <v>2185</v>
      </c>
      <c r="C514" s="178" t="s">
        <v>3642</v>
      </c>
      <c r="D514" s="179" t="s">
        <v>3643</v>
      </c>
      <c r="E514" s="177" t="s">
        <v>2707</v>
      </c>
      <c r="F514" s="180" t="e">
        <f>VLOOKUP(B514,#REF!,15,0)</f>
        <v>#REF!</v>
      </c>
      <c r="G514" s="177" t="s">
        <v>3513</v>
      </c>
      <c r="H514" s="179" t="str">
        <f>VLOOKUP(C514,[3]MTC!$A$1:$B$65536,2,0)</f>
        <v>M202.0039</v>
      </c>
      <c r="I514" s="184" t="e">
        <f>#REF!</f>
        <v>#REF!</v>
      </c>
    </row>
    <row r="515" spans="1:9" hidden="1" x14ac:dyDescent="0.25">
      <c r="A515" s="177">
        <v>103</v>
      </c>
      <c r="B515" s="182" t="s">
        <v>1751</v>
      </c>
      <c r="C515" s="178" t="s">
        <v>3644</v>
      </c>
      <c r="D515" s="179" t="s">
        <v>3645</v>
      </c>
      <c r="E515" s="177" t="s">
        <v>2707</v>
      </c>
      <c r="F515" s="180" t="e">
        <f>VLOOKUP(B515,#REF!,15,0)</f>
        <v>#REF!</v>
      </c>
      <c r="G515" s="177" t="s">
        <v>3513</v>
      </c>
      <c r="H515" s="179" t="str">
        <f>VLOOKUP(C515,[3]MTC!$A$1:$B$65536,2,0)</f>
        <v>M202.0041</v>
      </c>
      <c r="I515" s="184" t="e">
        <f>#REF!</f>
        <v>#REF!</v>
      </c>
    </row>
    <row r="516" spans="1:9" hidden="1" x14ac:dyDescent="0.25">
      <c r="A516" s="177">
        <v>104</v>
      </c>
      <c r="B516" s="182" t="s">
        <v>2188</v>
      </c>
      <c r="C516" s="178" t="s">
        <v>3646</v>
      </c>
      <c r="D516" s="179" t="s">
        <v>3647</v>
      </c>
      <c r="E516" s="177" t="s">
        <v>2707</v>
      </c>
      <c r="F516" s="180" t="e">
        <f>VLOOKUP(B516,#REF!,15,0)</f>
        <v>#REF!</v>
      </c>
      <c r="G516" s="177" t="s">
        <v>3513</v>
      </c>
      <c r="H516" s="179" t="e">
        <f>VLOOKUP(C516,[3]MTC!$A$1:$B$65536,2,0)</f>
        <v>#REF!</v>
      </c>
      <c r="I516" s="184" t="e">
        <f>#REF!</f>
        <v>#REF!</v>
      </c>
    </row>
    <row r="517" spans="1:9" hidden="1" x14ac:dyDescent="0.25">
      <c r="A517" s="177">
        <v>105</v>
      </c>
      <c r="B517" s="182" t="s">
        <v>2194</v>
      </c>
      <c r="C517" s="178" t="s">
        <v>3648</v>
      </c>
      <c r="D517" s="179" t="s">
        <v>3649</v>
      </c>
      <c r="E517" s="177" t="s">
        <v>2707</v>
      </c>
      <c r="F517" s="180" t="e">
        <f>VLOOKUP(B517,#REF!,15,0)</f>
        <v>#REF!</v>
      </c>
      <c r="G517" s="177" t="s">
        <v>3513</v>
      </c>
      <c r="H517" s="179" t="str">
        <f>VLOOKUP(C517,[3]MTC!$A$1:$B$65536,2,0)</f>
        <v>M202.0042</v>
      </c>
      <c r="I517" s="184" t="e">
        <f>#REF!</f>
        <v>#REF!</v>
      </c>
    </row>
    <row r="518" spans="1:9" hidden="1" x14ac:dyDescent="0.25">
      <c r="A518" s="177">
        <v>106</v>
      </c>
      <c r="B518" s="182" t="s">
        <v>1763</v>
      </c>
      <c r="C518" s="178" t="s">
        <v>3650</v>
      </c>
      <c r="D518" s="179" t="s">
        <v>3651</v>
      </c>
      <c r="E518" s="177" t="s">
        <v>2707</v>
      </c>
      <c r="F518" s="180" t="e">
        <f>VLOOKUP(B518,#REF!,15,0)</f>
        <v>#REF!</v>
      </c>
      <c r="G518" s="177" t="s">
        <v>3513</v>
      </c>
      <c r="H518" s="179" t="str">
        <f>VLOOKUP(C518,[3]MTC!$A$1:$B$65536,2,0)</f>
        <v>M202.0045</v>
      </c>
      <c r="I518" s="184" t="e">
        <f>#REF!</f>
        <v>#REF!</v>
      </c>
    </row>
    <row r="519" spans="1:9" hidden="1" x14ac:dyDescent="0.25">
      <c r="A519" s="177">
        <v>107</v>
      </c>
      <c r="B519" s="182" t="s">
        <v>1757</v>
      </c>
      <c r="C519" s="178" t="s">
        <v>3652</v>
      </c>
      <c r="D519" s="179" t="s">
        <v>3653</v>
      </c>
      <c r="E519" s="177" t="s">
        <v>2707</v>
      </c>
      <c r="F519" s="180" t="e">
        <f>VLOOKUP(B519,#REF!,15,0)</f>
        <v>#REF!</v>
      </c>
      <c r="G519" s="177" t="s">
        <v>3513</v>
      </c>
      <c r="H519" s="179" t="str">
        <f>VLOOKUP(C519,[3]MTC!$A$1:$B$65536,2,0)</f>
        <v>M202.0043</v>
      </c>
      <c r="I519" s="184" t="e">
        <f>#REF!</f>
        <v>#REF!</v>
      </c>
    </row>
    <row r="520" spans="1:9" hidden="1" x14ac:dyDescent="0.25">
      <c r="A520" s="177">
        <v>108</v>
      </c>
      <c r="B520" s="182" t="s">
        <v>2191</v>
      </c>
      <c r="C520" s="178" t="s">
        <v>3654</v>
      </c>
      <c r="D520" s="179" t="s">
        <v>3655</v>
      </c>
      <c r="E520" s="177" t="s">
        <v>2707</v>
      </c>
      <c r="F520" s="180" t="e">
        <f>VLOOKUP(B520,#REF!,15,0)</f>
        <v>#REF!</v>
      </c>
      <c r="G520" s="177" t="s">
        <v>3513</v>
      </c>
      <c r="H520" s="179" t="str">
        <f>VLOOKUP(C520,[3]MTC!$A$1:$B$65536,2,0)</f>
        <v>M202.0044</v>
      </c>
      <c r="I520" s="184" t="e">
        <f>#REF!</f>
        <v>#REF!</v>
      </c>
    </row>
    <row r="521" spans="1:9" hidden="1" x14ac:dyDescent="0.25">
      <c r="A521" s="177">
        <v>109</v>
      </c>
      <c r="B521" s="177" t="s">
        <v>2018</v>
      </c>
      <c r="C521" s="178" t="s">
        <v>3656</v>
      </c>
      <c r="D521" s="179" t="s">
        <v>2019</v>
      </c>
      <c r="E521" s="177" t="s">
        <v>2707</v>
      </c>
      <c r="F521" s="180" t="e">
        <f>VLOOKUP(B521,#REF!,15,0)</f>
        <v>#REF!</v>
      </c>
      <c r="G521" s="177" t="s">
        <v>3513</v>
      </c>
      <c r="H521" s="179" t="str">
        <f>VLOOKUP(C521,[3]MTC!$A$1:$B$65536,2,0)</f>
        <v>M202.0130</v>
      </c>
      <c r="I521" s="181" t="str">
        <f>H521</f>
        <v>M202.0130</v>
      </c>
    </row>
    <row r="522" spans="1:9" hidden="1" x14ac:dyDescent="0.25">
      <c r="A522" s="177">
        <v>110</v>
      </c>
      <c r="B522" s="177" t="s">
        <v>1346</v>
      </c>
      <c r="C522" s="178" t="s">
        <v>3657</v>
      </c>
      <c r="D522" s="179" t="s">
        <v>3658</v>
      </c>
      <c r="E522" s="177" t="s">
        <v>2707</v>
      </c>
      <c r="F522" s="180" t="e">
        <f>VLOOKUP(B522,#REF!,15,0)</f>
        <v>#REF!</v>
      </c>
      <c r="G522" s="177" t="s">
        <v>3513</v>
      </c>
      <c r="H522" s="179" t="str">
        <f>VLOOKUP(C522,[3]MTC!$A$1:$B$65536,2,0)</f>
        <v>M112.1701</v>
      </c>
      <c r="I522" s="181" t="str">
        <f>H522</f>
        <v>M112.1701</v>
      </c>
    </row>
    <row r="523" spans="1:9" hidden="1" x14ac:dyDescent="0.25">
      <c r="A523" s="177">
        <v>111</v>
      </c>
      <c r="B523" s="182" t="s">
        <v>2197</v>
      </c>
      <c r="C523" s="178" t="s">
        <v>3659</v>
      </c>
      <c r="D523" s="179" t="s">
        <v>2198</v>
      </c>
      <c r="E523" s="177" t="s">
        <v>2707</v>
      </c>
      <c r="F523" s="180" t="e">
        <f>VLOOKUP(B523,#REF!,15,0)</f>
        <v>#REF!</v>
      </c>
      <c r="G523" s="177" t="s">
        <v>3513</v>
      </c>
      <c r="H523" s="179" t="e">
        <f>VLOOKUP(C523,[3]MTC!$A$1:$B$65536,2,0)</f>
        <v>#REF!</v>
      </c>
      <c r="I523" s="184" t="e">
        <f>#REF!</f>
        <v>#REF!</v>
      </c>
    </row>
    <row r="524" spans="1:9" hidden="1" x14ac:dyDescent="0.25">
      <c r="A524" s="177">
        <v>112</v>
      </c>
      <c r="B524" s="177" t="s">
        <v>1730</v>
      </c>
      <c r="C524" s="178" t="s">
        <v>3660</v>
      </c>
      <c r="D524" s="179" t="s">
        <v>1731</v>
      </c>
      <c r="E524" s="177" t="s">
        <v>2707</v>
      </c>
      <c r="F524" s="180" t="e">
        <f>VLOOKUP(B524,#REF!,15,0)</f>
        <v>#REF!</v>
      </c>
      <c r="G524" s="177" t="s">
        <v>3513</v>
      </c>
      <c r="H524" s="179" t="str">
        <f>VLOOKUP(C524,[3]MTC!$A$1:$B$65536,2,0)</f>
        <v>M202.0034</v>
      </c>
      <c r="I524" s="181" t="str">
        <f>H524</f>
        <v>M202.0034</v>
      </c>
    </row>
    <row r="525" spans="1:9" hidden="1" x14ac:dyDescent="0.25">
      <c r="A525" s="177">
        <v>114</v>
      </c>
      <c r="B525" s="177" t="s">
        <v>1844</v>
      </c>
      <c r="C525" s="178" t="s">
        <v>3661</v>
      </c>
      <c r="D525" s="179" t="s">
        <v>1845</v>
      </c>
      <c r="E525" s="177" t="s">
        <v>2707</v>
      </c>
      <c r="F525" s="180" t="e">
        <f>VLOOKUP(B525,#REF!,15,0)</f>
        <v>#REF!</v>
      </c>
      <c r="G525" s="177" t="s">
        <v>3513</v>
      </c>
      <c r="H525" s="179" t="str">
        <f>VLOOKUP(C525,[3]MTC!$A$1:$B$65536,2,0)</f>
        <v>M202.0072</v>
      </c>
      <c r="I525" s="181" t="str">
        <f>H525</f>
        <v>M202.0072</v>
      </c>
    </row>
    <row r="526" spans="1:9" hidden="1" x14ac:dyDescent="0.25">
      <c r="A526" s="177">
        <v>115</v>
      </c>
      <c r="B526" s="177" t="s">
        <v>1847</v>
      </c>
      <c r="C526" s="178" t="s">
        <v>3662</v>
      </c>
      <c r="D526" s="179" t="s">
        <v>1848</v>
      </c>
      <c r="E526" s="177" t="s">
        <v>2707</v>
      </c>
      <c r="F526" s="180" t="e">
        <f>VLOOKUP(B526,#REF!,15,0)</f>
        <v>#REF!</v>
      </c>
      <c r="G526" s="177" t="s">
        <v>3513</v>
      </c>
      <c r="H526" s="179" t="str">
        <f>VLOOKUP(C526,[3]MTC!$A$1:$B$65536,2,0)</f>
        <v>M202.0073</v>
      </c>
      <c r="I526" s="181" t="str">
        <f>H526</f>
        <v>M202.0073</v>
      </c>
    </row>
    <row r="527" spans="1:9" hidden="1" x14ac:dyDescent="0.25">
      <c r="A527" s="177">
        <v>116</v>
      </c>
      <c r="B527" s="182" t="s">
        <v>2200</v>
      </c>
      <c r="C527" s="178" t="s">
        <v>3663</v>
      </c>
      <c r="D527" s="179" t="s">
        <v>3664</v>
      </c>
      <c r="E527" s="177" t="s">
        <v>2707</v>
      </c>
      <c r="F527" s="180" t="e">
        <f>VLOOKUP(B527,#REF!,15,0)</f>
        <v>#REF!</v>
      </c>
      <c r="G527" s="177" t="s">
        <v>3513</v>
      </c>
      <c r="H527" s="179" t="str">
        <f>VLOOKUP(C527,[3]MTC!$A$1:$B$65536,2,0)</f>
        <v>M202.0072</v>
      </c>
      <c r="I527" s="184" t="e">
        <f>#REF!</f>
        <v>#REF!</v>
      </c>
    </row>
    <row r="528" spans="1:9" hidden="1" x14ac:dyDescent="0.25">
      <c r="A528" s="177">
        <v>117</v>
      </c>
      <c r="B528" s="177" t="s">
        <v>2024</v>
      </c>
      <c r="C528" s="178" t="s">
        <v>3665</v>
      </c>
      <c r="D528" s="179" t="s">
        <v>2025</v>
      </c>
      <c r="E528" s="177" t="s">
        <v>2707</v>
      </c>
      <c r="F528" s="180" t="e">
        <f>VLOOKUP(B528,#REF!,15,0)</f>
        <v>#REF!</v>
      </c>
      <c r="G528" s="177" t="s">
        <v>3513</v>
      </c>
      <c r="H528" s="179" t="str">
        <f>VLOOKUP(C528,[3]MTC!$A$1:$B$65536,2,0)</f>
        <v>M202.0132</v>
      </c>
      <c r="I528" s="181" t="str">
        <f>H528</f>
        <v>M202.0132</v>
      </c>
    </row>
    <row r="529" spans="1:9" hidden="1" x14ac:dyDescent="0.25">
      <c r="A529" s="177">
        <v>118</v>
      </c>
      <c r="B529" s="177" t="s">
        <v>2027</v>
      </c>
      <c r="C529" s="178" t="s">
        <v>3666</v>
      </c>
      <c r="D529" s="179" t="s">
        <v>2028</v>
      </c>
      <c r="E529" s="177" t="s">
        <v>2707</v>
      </c>
      <c r="F529" s="180" t="e">
        <f>VLOOKUP(B529,#REF!,15,0)</f>
        <v>#REF!</v>
      </c>
      <c r="G529" s="177" t="s">
        <v>3513</v>
      </c>
      <c r="H529" s="179" t="str">
        <f>VLOOKUP(C529,[3]MTC!$A$1:$B$65536,2,0)</f>
        <v>M202.0133</v>
      </c>
      <c r="I529" s="181" t="str">
        <f>H529</f>
        <v>M202.0133</v>
      </c>
    </row>
    <row r="530" spans="1:9" hidden="1" x14ac:dyDescent="0.25">
      <c r="A530" s="177">
        <v>120</v>
      </c>
      <c r="B530" s="177" t="s">
        <v>2030</v>
      </c>
      <c r="C530" s="178" t="s">
        <v>3667</v>
      </c>
      <c r="D530" s="179" t="s">
        <v>3668</v>
      </c>
      <c r="E530" s="177" t="s">
        <v>2707</v>
      </c>
      <c r="F530" s="180" t="e">
        <f>VLOOKUP(B530,#REF!,15,0)</f>
        <v>#REF!</v>
      </c>
      <c r="G530" s="177" t="s">
        <v>3513</v>
      </c>
      <c r="H530" s="179" t="str">
        <f>VLOOKUP(C530,[3]MTC!$A$1:$B$65536,2,0)</f>
        <v>M202.0134</v>
      </c>
      <c r="I530" s="181" t="str">
        <f>H530</f>
        <v>M202.0134</v>
      </c>
    </row>
    <row r="531" spans="1:9" hidden="1" x14ac:dyDescent="0.25">
      <c r="A531" s="177">
        <v>121</v>
      </c>
      <c r="B531" s="177" t="s">
        <v>1733</v>
      </c>
      <c r="C531" s="178" t="s">
        <v>3669</v>
      </c>
      <c r="D531" s="179" t="s">
        <v>3670</v>
      </c>
      <c r="E531" s="177" t="s">
        <v>2707</v>
      </c>
      <c r="F531" s="180" t="e">
        <f>VLOOKUP(B531,#REF!,15,0)</f>
        <v>#REF!</v>
      </c>
      <c r="G531" s="177" t="s">
        <v>3513</v>
      </c>
      <c r="H531" s="179" t="str">
        <f>VLOOKUP(C531,[3]MTC!$A$1:$B$65536,2,0)</f>
        <v>M202.0035</v>
      </c>
      <c r="I531" s="181" t="str">
        <f>H531</f>
        <v>M202.0035</v>
      </c>
    </row>
    <row r="532" spans="1:9" hidden="1" x14ac:dyDescent="0.25">
      <c r="A532" s="177">
        <v>122</v>
      </c>
      <c r="B532" s="182" t="s">
        <v>416</v>
      </c>
      <c r="C532" s="178" t="s">
        <v>3671</v>
      </c>
      <c r="D532" s="179" t="s">
        <v>3672</v>
      </c>
      <c r="E532" s="177" t="s">
        <v>2707</v>
      </c>
      <c r="F532" s="180" t="e">
        <f>VLOOKUP(B532,#REF!,15,0)</f>
        <v>#REF!</v>
      </c>
      <c r="G532" s="177" t="s">
        <v>3513</v>
      </c>
      <c r="H532" s="179" t="str">
        <f>VLOOKUP(C532,[3]MTC!$A$1:$B$65536,2,0)</f>
        <v>M102.1107</v>
      </c>
      <c r="I532" s="184" t="e">
        <f>#REF!</f>
        <v>#REF!</v>
      </c>
    </row>
    <row r="533" spans="1:9" hidden="1" x14ac:dyDescent="0.25">
      <c r="A533" s="177">
        <v>123</v>
      </c>
      <c r="B533" s="177" t="s">
        <v>1736</v>
      </c>
      <c r="C533" s="178" t="s">
        <v>3673</v>
      </c>
      <c r="D533" s="179" t="s">
        <v>3674</v>
      </c>
      <c r="E533" s="177" t="s">
        <v>2707</v>
      </c>
      <c r="F533" s="180" t="e">
        <f>VLOOKUP(B533,#REF!,15,0)</f>
        <v>#REF!</v>
      </c>
      <c r="G533" s="177" t="s">
        <v>3513</v>
      </c>
      <c r="H533" s="179" t="str">
        <f>VLOOKUP(C533,[3]MTC!$A$1:$B$65536,2,0)</f>
        <v>M202.0036</v>
      </c>
      <c r="I533" s="181" t="str">
        <f t="shared" ref="I533:I551" si="20">H533</f>
        <v>M202.0036</v>
      </c>
    </row>
    <row r="534" spans="1:9" hidden="1" x14ac:dyDescent="0.25">
      <c r="A534" s="177">
        <v>124</v>
      </c>
      <c r="B534" s="177" t="s">
        <v>1715</v>
      </c>
      <c r="C534" s="178" t="s">
        <v>3675</v>
      </c>
      <c r="D534" s="179" t="s">
        <v>1716</v>
      </c>
      <c r="E534" s="177" t="s">
        <v>2707</v>
      </c>
      <c r="F534" s="180" t="e">
        <f>VLOOKUP(B534,#REF!,15,0)</f>
        <v>#REF!</v>
      </c>
      <c r="G534" s="177" t="s">
        <v>3513</v>
      </c>
      <c r="H534" s="179" t="str">
        <f>VLOOKUP(C534,[3]MTC!$A$1:$B$65536,2,0)</f>
        <v>M202.0029</v>
      </c>
      <c r="I534" s="181" t="str">
        <f t="shared" si="20"/>
        <v>M202.0029</v>
      </c>
    </row>
    <row r="535" spans="1:9" hidden="1" x14ac:dyDescent="0.25">
      <c r="A535" s="177">
        <v>125</v>
      </c>
      <c r="B535" s="177" t="s">
        <v>1742</v>
      </c>
      <c r="C535" s="178" t="s">
        <v>3676</v>
      </c>
      <c r="D535" s="179" t="s">
        <v>3677</v>
      </c>
      <c r="E535" s="177" t="s">
        <v>2707</v>
      </c>
      <c r="F535" s="180" t="e">
        <f>VLOOKUP(B535,#REF!,15,0)</f>
        <v>#REF!</v>
      </c>
      <c r="G535" s="177" t="s">
        <v>3513</v>
      </c>
      <c r="H535" s="179" t="str">
        <f>VLOOKUP(C535,[3]MTC!$A$1:$B$65536,2,0)</f>
        <v>M202.0038</v>
      </c>
      <c r="I535" s="181" t="str">
        <f t="shared" si="20"/>
        <v>M202.0038</v>
      </c>
    </row>
    <row r="536" spans="1:9" hidden="1" x14ac:dyDescent="0.25">
      <c r="A536" s="177">
        <v>126</v>
      </c>
      <c r="B536" s="177" t="s">
        <v>2036</v>
      </c>
      <c r="C536" s="178" t="s">
        <v>3678</v>
      </c>
      <c r="D536" s="179" t="s">
        <v>2037</v>
      </c>
      <c r="E536" s="177" t="s">
        <v>2707</v>
      </c>
      <c r="F536" s="180" t="e">
        <f>VLOOKUP(B536,#REF!,15,0)</f>
        <v>#REF!</v>
      </c>
      <c r="G536" s="177" t="s">
        <v>3513</v>
      </c>
      <c r="H536" s="179" t="str">
        <f>VLOOKUP(C536,[3]MTC!$A$1:$B$65536,2,0)</f>
        <v>M202.0136</v>
      </c>
      <c r="I536" s="181" t="str">
        <f t="shared" si="20"/>
        <v>M202.0136</v>
      </c>
    </row>
    <row r="537" spans="1:9" hidden="1" x14ac:dyDescent="0.25">
      <c r="A537" s="177">
        <v>127</v>
      </c>
      <c r="B537" s="177" t="s">
        <v>1016</v>
      </c>
      <c r="C537" s="178" t="s">
        <v>3679</v>
      </c>
      <c r="D537" s="179" t="s">
        <v>3680</v>
      </c>
      <c r="E537" s="177" t="s">
        <v>2707</v>
      </c>
      <c r="F537" s="180" t="e">
        <f>VLOOKUP(B537,#REF!,15,0)</f>
        <v>#REF!</v>
      </c>
      <c r="G537" s="177" t="s">
        <v>3513</v>
      </c>
      <c r="H537" s="179" t="str">
        <f>VLOOKUP(C537,[3]MTC!$A$1:$B$65536,2,0)</f>
        <v>M108.0401</v>
      </c>
      <c r="I537" s="181" t="str">
        <f t="shared" si="20"/>
        <v>M108.0401</v>
      </c>
    </row>
    <row r="538" spans="1:9" hidden="1" x14ac:dyDescent="0.25">
      <c r="A538" s="177">
        <v>128</v>
      </c>
      <c r="B538" s="177" t="s">
        <v>1739</v>
      </c>
      <c r="C538" s="178" t="s">
        <v>3681</v>
      </c>
      <c r="D538" s="179" t="s">
        <v>1740</v>
      </c>
      <c r="E538" s="177" t="s">
        <v>2707</v>
      </c>
      <c r="F538" s="180" t="e">
        <f>VLOOKUP(B538,#REF!,15,0)</f>
        <v>#REF!</v>
      </c>
      <c r="G538" s="177" t="s">
        <v>3513</v>
      </c>
      <c r="H538" s="179" t="str">
        <f>VLOOKUP(C538,[3]MTC!$A$1:$B$65536,2,0)</f>
        <v>M202.0037</v>
      </c>
      <c r="I538" s="181" t="str">
        <f t="shared" si="20"/>
        <v>M202.0037</v>
      </c>
    </row>
    <row r="539" spans="1:9" hidden="1" x14ac:dyDescent="0.25">
      <c r="A539" s="177">
        <v>129</v>
      </c>
      <c r="B539" s="177" t="s">
        <v>1754</v>
      </c>
      <c r="C539" s="178" t="s">
        <v>3682</v>
      </c>
      <c r="D539" s="179" t="s">
        <v>3683</v>
      </c>
      <c r="E539" s="177" t="s">
        <v>2707</v>
      </c>
      <c r="F539" s="180" t="e">
        <f>VLOOKUP(B539,#REF!,15,0)</f>
        <v>#REF!</v>
      </c>
      <c r="G539" s="177" t="s">
        <v>3513</v>
      </c>
      <c r="H539" s="179" t="str">
        <f>VLOOKUP(C539,[3]MTC!$A$1:$B$65536,2,0)</f>
        <v>M202.0042</v>
      </c>
      <c r="I539" s="181" t="str">
        <f t="shared" si="20"/>
        <v>M202.0042</v>
      </c>
    </row>
    <row r="540" spans="1:9" hidden="1" x14ac:dyDescent="0.25">
      <c r="A540" s="177">
        <v>130</v>
      </c>
      <c r="B540" s="177" t="s">
        <v>1850</v>
      </c>
      <c r="C540" s="178" t="s">
        <v>3684</v>
      </c>
      <c r="D540" s="179" t="s">
        <v>3685</v>
      </c>
      <c r="E540" s="177" t="s">
        <v>2707</v>
      </c>
      <c r="F540" s="180" t="e">
        <f>VLOOKUP(B540,#REF!,15,0)</f>
        <v>#REF!</v>
      </c>
      <c r="G540" s="177" t="s">
        <v>3513</v>
      </c>
      <c r="H540" s="179" t="str">
        <f>VLOOKUP(C540,[3]MTC!$A$1:$B$65536,2,0)</f>
        <v>M202.0074</v>
      </c>
      <c r="I540" s="181" t="str">
        <f t="shared" si="20"/>
        <v>M202.0074</v>
      </c>
    </row>
    <row r="541" spans="1:9" hidden="1" x14ac:dyDescent="0.25">
      <c r="A541" s="177">
        <v>131</v>
      </c>
      <c r="B541" s="177" t="s">
        <v>1850</v>
      </c>
      <c r="C541" s="178" t="s">
        <v>3686</v>
      </c>
      <c r="D541" s="179" t="s">
        <v>3687</v>
      </c>
      <c r="E541" s="177" t="s">
        <v>2707</v>
      </c>
      <c r="F541" s="180" t="e">
        <f>VLOOKUP(B541,#REF!,15,0)</f>
        <v>#REF!</v>
      </c>
      <c r="G541" s="177" t="s">
        <v>3513</v>
      </c>
      <c r="H541" s="179" t="str">
        <f>VLOOKUP(C541,[3]MTC!$A$1:$B$65536,2,0)</f>
        <v>M202.0074</v>
      </c>
      <c r="I541" s="181" t="str">
        <f t="shared" si="20"/>
        <v>M202.0074</v>
      </c>
    </row>
    <row r="542" spans="1:9" s="188" customFormat="1" hidden="1" x14ac:dyDescent="0.25">
      <c r="A542" s="185">
        <v>132</v>
      </c>
      <c r="B542" s="185" t="s">
        <v>1850</v>
      </c>
      <c r="C542" s="186" t="s">
        <v>3688</v>
      </c>
      <c r="D542" s="187" t="s">
        <v>3689</v>
      </c>
      <c r="E542" s="185" t="s">
        <v>2707</v>
      </c>
      <c r="F542" s="180" t="e">
        <f>VLOOKUP(B542,#REF!,15,0)</f>
        <v>#REF!</v>
      </c>
      <c r="G542" s="185" t="s">
        <v>3513</v>
      </c>
      <c r="H542" s="187" t="str">
        <f>VLOOKUP(C542,[3]MTC!$A$1:$B$65536,2,0)</f>
        <v>M202.0074</v>
      </c>
      <c r="I542" s="188" t="str">
        <f t="shared" si="20"/>
        <v>M202.0074</v>
      </c>
    </row>
    <row r="543" spans="1:9" hidden="1" x14ac:dyDescent="0.25">
      <c r="A543" s="177">
        <v>133</v>
      </c>
      <c r="B543" s="177" t="s">
        <v>1868</v>
      </c>
      <c r="C543" s="178" t="s">
        <v>3690</v>
      </c>
      <c r="D543" s="179" t="s">
        <v>3691</v>
      </c>
      <c r="E543" s="177" t="s">
        <v>2707</v>
      </c>
      <c r="F543" s="180" t="e">
        <f>VLOOKUP(B543,#REF!,15,0)</f>
        <v>#REF!</v>
      </c>
      <c r="G543" s="177" t="s">
        <v>3513</v>
      </c>
      <c r="H543" s="179" t="str">
        <f>VLOOKUP(C543,[3]MTC!$A$1:$B$65536,2,0)</f>
        <v>M202.0080</v>
      </c>
      <c r="I543" s="181" t="str">
        <f t="shared" si="20"/>
        <v>M202.0080</v>
      </c>
    </row>
    <row r="544" spans="1:9" hidden="1" x14ac:dyDescent="0.25">
      <c r="A544" s="177">
        <v>134</v>
      </c>
      <c r="B544" s="177" t="s">
        <v>1868</v>
      </c>
      <c r="C544" s="178" t="s">
        <v>3692</v>
      </c>
      <c r="D544" s="179" t="s">
        <v>3693</v>
      </c>
      <c r="E544" s="177" t="s">
        <v>2707</v>
      </c>
      <c r="F544" s="180" t="e">
        <f>VLOOKUP(B544,#REF!,15,0)</f>
        <v>#REF!</v>
      </c>
      <c r="G544" s="177" t="s">
        <v>3513</v>
      </c>
      <c r="H544" s="179" t="str">
        <f>VLOOKUP(C544,[3]MTC!$A$1:$B$65536,2,0)</f>
        <v>M202.0080</v>
      </c>
      <c r="I544" s="181" t="str">
        <f t="shared" si="20"/>
        <v>M202.0080</v>
      </c>
    </row>
    <row r="545" spans="1:10" hidden="1" x14ac:dyDescent="0.25">
      <c r="A545" s="177">
        <v>135</v>
      </c>
      <c r="B545" s="177" t="s">
        <v>1808</v>
      </c>
      <c r="C545" s="178" t="s">
        <v>3694</v>
      </c>
      <c r="D545" s="179" t="s">
        <v>3695</v>
      </c>
      <c r="E545" s="177" t="s">
        <v>2707</v>
      </c>
      <c r="F545" s="180" t="e">
        <f>VLOOKUP(B545,#REF!,15,0)</f>
        <v>#REF!</v>
      </c>
      <c r="G545" s="177" t="s">
        <v>3513</v>
      </c>
      <c r="H545" s="179" t="str">
        <f>VLOOKUP(C545,[3]MTC!$A$1:$B$65536,2,0)</f>
        <v>M202.0060</v>
      </c>
      <c r="I545" s="181" t="str">
        <f t="shared" si="20"/>
        <v>M202.0060</v>
      </c>
    </row>
    <row r="546" spans="1:10" hidden="1" x14ac:dyDescent="0.25">
      <c r="A546" s="177">
        <v>136</v>
      </c>
      <c r="B546" s="177" t="s">
        <v>1853</v>
      </c>
      <c r="C546" s="178" t="s">
        <v>3696</v>
      </c>
      <c r="D546" s="179" t="s">
        <v>3697</v>
      </c>
      <c r="E546" s="177" t="s">
        <v>2707</v>
      </c>
      <c r="F546" s="180" t="e">
        <f>VLOOKUP(B546,#REF!,15,0)</f>
        <v>#REF!</v>
      </c>
      <c r="G546" s="177" t="s">
        <v>3513</v>
      </c>
      <c r="H546" s="179" t="str">
        <f>VLOOKUP(C546,[3]MTC!$A$1:$B$65536,2,0)</f>
        <v>M202.0075</v>
      </c>
      <c r="I546" s="181" t="str">
        <f t="shared" si="20"/>
        <v>M202.0075</v>
      </c>
    </row>
    <row r="547" spans="1:10" hidden="1" x14ac:dyDescent="0.25">
      <c r="A547" s="177">
        <v>137</v>
      </c>
      <c r="B547" s="177" t="s">
        <v>2039</v>
      </c>
      <c r="C547" s="178" t="s">
        <v>3698</v>
      </c>
      <c r="D547" s="179" t="s">
        <v>2040</v>
      </c>
      <c r="E547" s="177" t="s">
        <v>2707</v>
      </c>
      <c r="F547" s="180" t="e">
        <f>VLOOKUP(B547,#REF!,15,0)</f>
        <v>#REF!</v>
      </c>
      <c r="G547" s="177" t="s">
        <v>3513</v>
      </c>
      <c r="H547" s="179" t="str">
        <f>VLOOKUP(C547,[3]MTC!$A$1:$B$65536,2,0)</f>
        <v>M202.0137</v>
      </c>
      <c r="I547" s="181" t="str">
        <f t="shared" si="20"/>
        <v>M202.0137</v>
      </c>
    </row>
    <row r="548" spans="1:10" hidden="1" x14ac:dyDescent="0.25">
      <c r="A548" s="177">
        <v>138</v>
      </c>
      <c r="B548" s="177" t="s">
        <v>1856</v>
      </c>
      <c r="C548" s="178" t="s">
        <v>3699</v>
      </c>
      <c r="D548" s="179" t="s">
        <v>1857</v>
      </c>
      <c r="E548" s="177" t="s">
        <v>2707</v>
      </c>
      <c r="F548" s="180" t="e">
        <f>VLOOKUP(B548,#REF!,15,0)</f>
        <v>#REF!</v>
      </c>
      <c r="G548" s="177" t="s">
        <v>3513</v>
      </c>
      <c r="H548" s="179" t="str">
        <f>VLOOKUP(C548,[3]MTC!$A$1:$B$65536,2,0)</f>
        <v>M202.0076</v>
      </c>
      <c r="I548" s="181" t="str">
        <f t="shared" si="20"/>
        <v>M202.0076</v>
      </c>
    </row>
    <row r="549" spans="1:10" s="188" customFormat="1" hidden="1" x14ac:dyDescent="0.25">
      <c r="A549" s="185">
        <v>139</v>
      </c>
      <c r="B549" s="185"/>
      <c r="C549" s="186" t="s">
        <v>3700</v>
      </c>
      <c r="D549" s="187" t="s">
        <v>3701</v>
      </c>
      <c r="E549" s="185" t="s">
        <v>2707</v>
      </c>
      <c r="F549" s="180" t="e">
        <f>VLOOKUP(B549,#REF!,15,0)</f>
        <v>#REF!</v>
      </c>
      <c r="G549" s="185" t="s">
        <v>3513</v>
      </c>
      <c r="H549" s="187" t="str">
        <f>VLOOKUP(C549,[3]MTC!$A$1:$B$65536,2,0)</f>
        <v>M2313</v>
      </c>
      <c r="J549" s="188" t="s">
        <v>2736</v>
      </c>
    </row>
    <row r="550" spans="1:10" hidden="1" x14ac:dyDescent="0.25">
      <c r="A550" s="177">
        <v>140</v>
      </c>
      <c r="B550" s="177" t="s">
        <v>2042</v>
      </c>
      <c r="C550" s="178" t="s">
        <v>3702</v>
      </c>
      <c r="D550" s="179" t="s">
        <v>2043</v>
      </c>
      <c r="E550" s="177" t="s">
        <v>2707</v>
      </c>
      <c r="F550" s="180" t="e">
        <f>VLOOKUP(B550,#REF!,15,0)</f>
        <v>#REF!</v>
      </c>
      <c r="G550" s="177" t="s">
        <v>3513</v>
      </c>
      <c r="H550" s="179" t="str">
        <f>VLOOKUP(C550,[3]MTC!$A$1:$B$65536,2,0)</f>
        <v>M202.0138</v>
      </c>
      <c r="I550" s="181" t="str">
        <f t="shared" si="20"/>
        <v>M202.0138</v>
      </c>
    </row>
    <row r="551" spans="1:10" hidden="1" x14ac:dyDescent="0.25">
      <c r="A551" s="177">
        <v>141</v>
      </c>
      <c r="B551" s="177" t="s">
        <v>2045</v>
      </c>
      <c r="C551" s="178" t="s">
        <v>3703</v>
      </c>
      <c r="D551" s="179" t="s">
        <v>2046</v>
      </c>
      <c r="E551" s="177" t="s">
        <v>2707</v>
      </c>
      <c r="F551" s="180" t="e">
        <f>VLOOKUP(B551,#REF!,15,0)</f>
        <v>#REF!</v>
      </c>
      <c r="G551" s="177" t="s">
        <v>3513</v>
      </c>
      <c r="H551" s="179" t="str">
        <f>VLOOKUP(C551,[3]MTC!$A$1:$B$65536,2,0)</f>
        <v>M202.0139</v>
      </c>
      <c r="I551" s="181" t="str">
        <f t="shared" si="20"/>
        <v>M202.0139</v>
      </c>
    </row>
    <row r="552" spans="1:10" s="188" customFormat="1" hidden="1" x14ac:dyDescent="0.25">
      <c r="A552" s="185">
        <v>142</v>
      </c>
      <c r="B552" s="185"/>
      <c r="C552" s="186" t="s">
        <v>3704</v>
      </c>
      <c r="D552" s="187" t="s">
        <v>3705</v>
      </c>
      <c r="E552" s="185" t="s">
        <v>2707</v>
      </c>
      <c r="F552" s="180" t="e">
        <f>VLOOKUP(B552,#REF!,15,0)</f>
        <v>#REF!</v>
      </c>
      <c r="G552" s="185" t="s">
        <v>3513</v>
      </c>
      <c r="H552" s="187" t="e">
        <f>VLOOKUP(C552,[3]MTC!$A$1:$B$65536,2,0)</f>
        <v>#REF!</v>
      </c>
      <c r="J552" s="188" t="s">
        <v>2736</v>
      </c>
    </row>
    <row r="553" spans="1:10" hidden="1" x14ac:dyDescent="0.25">
      <c r="A553" s="177">
        <v>143</v>
      </c>
      <c r="B553" s="182" t="s">
        <v>2164</v>
      </c>
      <c r="C553" s="178" t="s">
        <v>3706</v>
      </c>
      <c r="D553" s="179" t="s">
        <v>2165</v>
      </c>
      <c r="E553" s="177" t="s">
        <v>2707</v>
      </c>
      <c r="F553" s="180" t="e">
        <f>VLOOKUP(B553,#REF!,15,0)</f>
        <v>#REF!</v>
      </c>
      <c r="G553" s="177" t="s">
        <v>3513</v>
      </c>
      <c r="H553" s="179" t="e">
        <f>VLOOKUP(C553,[3]MTC!$A$1:$B$65536,2,0)</f>
        <v>#REF!</v>
      </c>
      <c r="I553" s="184" t="e">
        <f>#REF!</f>
        <v>#REF!</v>
      </c>
    </row>
    <row r="554" spans="1:10" hidden="1" x14ac:dyDescent="0.25">
      <c r="A554" s="177">
        <v>144</v>
      </c>
      <c r="B554" s="177" t="s">
        <v>1889</v>
      </c>
      <c r="C554" s="178" t="s">
        <v>3707</v>
      </c>
      <c r="D554" s="179" t="s">
        <v>3708</v>
      </c>
      <c r="E554" s="177" t="s">
        <v>2707</v>
      </c>
      <c r="F554" s="180" t="e">
        <f>VLOOKUP(B554,#REF!,15,0)</f>
        <v>#REF!</v>
      </c>
      <c r="G554" s="177" t="s">
        <v>3513</v>
      </c>
      <c r="H554" s="179" t="str">
        <f>VLOOKUP(C554,[3]MTC!$A$1:$B$65536,2,0)</f>
        <v>M202.0087</v>
      </c>
      <c r="I554" s="181" t="str">
        <f t="shared" ref="I554:I561" si="21">H554</f>
        <v>M202.0087</v>
      </c>
    </row>
    <row r="555" spans="1:10" hidden="1" x14ac:dyDescent="0.25">
      <c r="A555" s="177">
        <v>145</v>
      </c>
      <c r="B555" s="177" t="s">
        <v>1895</v>
      </c>
      <c r="C555" s="178" t="s">
        <v>3709</v>
      </c>
      <c r="D555" s="179" t="s">
        <v>1896</v>
      </c>
      <c r="E555" s="177" t="s">
        <v>2707</v>
      </c>
      <c r="F555" s="180" t="e">
        <f>VLOOKUP(B555,#REF!,15,0)</f>
        <v>#REF!</v>
      </c>
      <c r="G555" s="177" t="s">
        <v>3513</v>
      </c>
      <c r="H555" s="179" t="str">
        <f>VLOOKUP(C555,[3]MTC!$A$1:$B$65536,2,0)</f>
        <v>M202.0089</v>
      </c>
      <c r="I555" s="181" t="str">
        <f t="shared" si="21"/>
        <v>M202.0089</v>
      </c>
    </row>
    <row r="556" spans="1:10" hidden="1" x14ac:dyDescent="0.25">
      <c r="A556" s="177">
        <v>147</v>
      </c>
      <c r="B556" s="177" t="s">
        <v>1898</v>
      </c>
      <c r="C556" s="178" t="s">
        <v>3710</v>
      </c>
      <c r="D556" s="179" t="s">
        <v>3711</v>
      </c>
      <c r="E556" s="189" t="s">
        <v>2707</v>
      </c>
      <c r="F556" s="180" t="e">
        <f>VLOOKUP(B556,#REF!,15,0)</f>
        <v>#REF!</v>
      </c>
      <c r="G556" s="189" t="s">
        <v>3513</v>
      </c>
      <c r="H556" s="179" t="str">
        <f>VLOOKUP(C556,[3]MTC!$A$1:$B$65536,2,0)</f>
        <v>M202.0090</v>
      </c>
      <c r="I556" s="181" t="str">
        <f t="shared" si="21"/>
        <v>M202.0090</v>
      </c>
    </row>
    <row r="557" spans="1:10" hidden="1" x14ac:dyDescent="0.25">
      <c r="A557" s="177">
        <v>148</v>
      </c>
      <c r="B557" s="177" t="s">
        <v>1817</v>
      </c>
      <c r="C557" s="178" t="s">
        <v>3712</v>
      </c>
      <c r="D557" s="179" t="s">
        <v>1818</v>
      </c>
      <c r="E557" s="177" t="s">
        <v>2707</v>
      </c>
      <c r="F557" s="180" t="e">
        <f>VLOOKUP(B557,#REF!,15,0)</f>
        <v>#REF!</v>
      </c>
      <c r="G557" s="177" t="s">
        <v>3513</v>
      </c>
      <c r="H557" s="179" t="str">
        <f>VLOOKUP(C557,[3]MTC!$A$1:$B$65536,2,0)</f>
        <v>M202.0063</v>
      </c>
      <c r="I557" s="181" t="str">
        <f t="shared" si="21"/>
        <v>M202.0063</v>
      </c>
    </row>
    <row r="558" spans="1:10" hidden="1" x14ac:dyDescent="0.25">
      <c r="A558" s="177">
        <v>149</v>
      </c>
      <c r="B558" s="177" t="s">
        <v>2051</v>
      </c>
      <c r="C558" s="178" t="s">
        <v>3713</v>
      </c>
      <c r="D558" s="179" t="s">
        <v>2052</v>
      </c>
      <c r="E558" s="177" t="s">
        <v>2707</v>
      </c>
      <c r="F558" s="180" t="e">
        <f>VLOOKUP(B558,#REF!,15,0)</f>
        <v>#REF!</v>
      </c>
      <c r="G558" s="177" t="s">
        <v>3513</v>
      </c>
      <c r="H558" s="179" t="str">
        <f>VLOOKUP(C558,[3]MTC!$A$1:$B$65536,2,0)</f>
        <v>M202.0141</v>
      </c>
      <c r="I558" s="181" t="str">
        <f t="shared" si="21"/>
        <v>M202.0141</v>
      </c>
    </row>
    <row r="559" spans="1:10" hidden="1" x14ac:dyDescent="0.25">
      <c r="A559" s="177">
        <v>150</v>
      </c>
      <c r="B559" s="177" t="s">
        <v>2054</v>
      </c>
      <c r="C559" s="178" t="s">
        <v>3714</v>
      </c>
      <c r="D559" s="179" t="s">
        <v>2055</v>
      </c>
      <c r="E559" s="177" t="s">
        <v>2707</v>
      </c>
      <c r="F559" s="180" t="e">
        <f>VLOOKUP(B559,#REF!,15,0)</f>
        <v>#REF!</v>
      </c>
      <c r="G559" s="177" t="s">
        <v>3513</v>
      </c>
      <c r="H559" s="179" t="str">
        <f>VLOOKUP(C559,[3]MTC!$A$1:$B$65536,2,0)</f>
        <v>M202.0142</v>
      </c>
      <c r="I559" s="181" t="str">
        <f t="shared" si="21"/>
        <v>M202.0142</v>
      </c>
    </row>
    <row r="560" spans="1:10" hidden="1" x14ac:dyDescent="0.25">
      <c r="A560" s="177">
        <v>151</v>
      </c>
      <c r="B560" s="177" t="s">
        <v>2057</v>
      </c>
      <c r="C560" s="178" t="s">
        <v>3715</v>
      </c>
      <c r="D560" s="179" t="s">
        <v>3716</v>
      </c>
      <c r="E560" s="177" t="s">
        <v>2707</v>
      </c>
      <c r="F560" s="180" t="e">
        <f>VLOOKUP(B560,#REF!,15,0)</f>
        <v>#REF!</v>
      </c>
      <c r="G560" s="177" t="s">
        <v>3513</v>
      </c>
      <c r="H560" s="179" t="str">
        <f>VLOOKUP(C560,[3]MTC!$A$1:$B$65536,2,0)</f>
        <v>M202.0143</v>
      </c>
      <c r="I560" s="181" t="str">
        <f t="shared" si="21"/>
        <v>M202.0143</v>
      </c>
    </row>
    <row r="561" spans="1:9" hidden="1" x14ac:dyDescent="0.25">
      <c r="A561" s="177">
        <v>152</v>
      </c>
      <c r="B561" s="177" t="s">
        <v>2021</v>
      </c>
      <c r="C561" s="178" t="s">
        <v>3717</v>
      </c>
      <c r="D561" s="179" t="s">
        <v>2022</v>
      </c>
      <c r="E561" s="177" t="s">
        <v>2707</v>
      </c>
      <c r="F561" s="180" t="e">
        <f>VLOOKUP(B561,#REF!,15,0)</f>
        <v>#REF!</v>
      </c>
      <c r="G561" s="177" t="s">
        <v>3513</v>
      </c>
      <c r="H561" s="179" t="str">
        <f>VLOOKUP(C561,[3]MTC!$A$1:$B$65536,2,0)</f>
        <v>M202.0131</v>
      </c>
      <c r="I561" s="181" t="str">
        <f t="shared" si="21"/>
        <v>M202.0131</v>
      </c>
    </row>
    <row r="562" spans="1:9" hidden="1" x14ac:dyDescent="0.25">
      <c r="A562" s="177">
        <v>153</v>
      </c>
      <c r="B562" s="182" t="s">
        <v>2203</v>
      </c>
      <c r="C562" s="178" t="s">
        <v>3718</v>
      </c>
      <c r="D562" s="179" t="s">
        <v>2204</v>
      </c>
      <c r="E562" s="177" t="s">
        <v>2707</v>
      </c>
      <c r="F562" s="180" t="e">
        <f>VLOOKUP(B562,#REF!,15,0)</f>
        <v>#REF!</v>
      </c>
      <c r="G562" s="177" t="s">
        <v>3513</v>
      </c>
      <c r="H562" s="179" t="e">
        <f>VLOOKUP(C562,[3]MTC!$A$1:$B$65536,2,0)</f>
        <v>#REF!</v>
      </c>
      <c r="I562" s="184" t="e">
        <f>#REF!</f>
        <v>#REF!</v>
      </c>
    </row>
    <row r="563" spans="1:9" hidden="1" x14ac:dyDescent="0.25">
      <c r="A563" s="177">
        <v>154</v>
      </c>
      <c r="B563" s="177" t="s">
        <v>2060</v>
      </c>
      <c r="C563" s="178" t="s">
        <v>3719</v>
      </c>
      <c r="D563" s="179" t="s">
        <v>2061</v>
      </c>
      <c r="E563" s="177" t="s">
        <v>2707</v>
      </c>
      <c r="F563" s="180" t="e">
        <f>VLOOKUP(B563,#REF!,15,0)</f>
        <v>#REF!</v>
      </c>
      <c r="G563" s="177" t="s">
        <v>3513</v>
      </c>
      <c r="H563" s="179" t="str">
        <f>VLOOKUP(C563,[3]MTC!$A$1:$B$65536,2,0)</f>
        <v>M202.0144</v>
      </c>
      <c r="I563" s="181" t="str">
        <f>H563</f>
        <v>M202.0144</v>
      </c>
    </row>
    <row r="564" spans="1:9" hidden="1" x14ac:dyDescent="0.25">
      <c r="A564" s="177">
        <v>155</v>
      </c>
      <c r="B564" s="182" t="s">
        <v>2206</v>
      </c>
      <c r="C564" s="178" t="s">
        <v>3720</v>
      </c>
      <c r="D564" s="179" t="s">
        <v>2207</v>
      </c>
      <c r="E564" s="177" t="s">
        <v>2707</v>
      </c>
      <c r="F564" s="180" t="e">
        <f>VLOOKUP(B564,#REF!,15,0)</f>
        <v>#REF!</v>
      </c>
      <c r="G564" s="177" t="s">
        <v>3513</v>
      </c>
      <c r="H564" s="179" t="str">
        <f>VLOOKUP(C564,[3]MTC!$A$1:$B$65536,2,0)</f>
        <v>M202.0050</v>
      </c>
      <c r="I564" s="184" t="e">
        <f>#REF!</f>
        <v>#REF!</v>
      </c>
    </row>
    <row r="565" spans="1:9" hidden="1" x14ac:dyDescent="0.25">
      <c r="A565" s="177">
        <v>156</v>
      </c>
      <c r="B565" s="177" t="s">
        <v>1733</v>
      </c>
      <c r="C565" s="178" t="s">
        <v>3721</v>
      </c>
      <c r="D565" s="179" t="s">
        <v>3722</v>
      </c>
      <c r="E565" s="177" t="s">
        <v>2707</v>
      </c>
      <c r="F565" s="180" t="e">
        <f>VLOOKUP(B565,#REF!,15,0)</f>
        <v>#REF!</v>
      </c>
      <c r="G565" s="177" t="s">
        <v>3513</v>
      </c>
      <c r="H565" s="179" t="str">
        <f>VLOOKUP(C565,[3]MTC!$A$1:$B$65536,2,0)</f>
        <v>M202.0035</v>
      </c>
      <c r="I565" s="181" t="str">
        <f>H565</f>
        <v>M202.0035</v>
      </c>
    </row>
    <row r="566" spans="1:9" hidden="1" x14ac:dyDescent="0.25">
      <c r="A566" s="177">
        <v>157</v>
      </c>
      <c r="B566" s="177" t="s">
        <v>2063</v>
      </c>
      <c r="C566" s="178" t="s">
        <v>3723</v>
      </c>
      <c r="D566" s="179" t="s">
        <v>2064</v>
      </c>
      <c r="E566" s="177" t="s">
        <v>2707</v>
      </c>
      <c r="F566" s="180" t="e">
        <f>VLOOKUP(B566,#REF!,15,0)</f>
        <v>#REF!</v>
      </c>
      <c r="G566" s="177" t="s">
        <v>3513</v>
      </c>
      <c r="H566" s="179" t="str">
        <f>VLOOKUP(C566,[3]MTC!$A$1:$B$65536,2,0)</f>
        <v>M202.0145</v>
      </c>
      <c r="I566" s="181" t="str">
        <f>H566</f>
        <v>M202.0145</v>
      </c>
    </row>
    <row r="567" spans="1:9" hidden="1" x14ac:dyDescent="0.25">
      <c r="A567" s="177">
        <v>158</v>
      </c>
      <c r="B567" s="182" t="s">
        <v>2209</v>
      </c>
      <c r="C567" s="178" t="s">
        <v>3724</v>
      </c>
      <c r="D567" s="179" t="s">
        <v>2210</v>
      </c>
      <c r="E567" s="177" t="s">
        <v>2707</v>
      </c>
      <c r="F567" s="180" t="e">
        <f>VLOOKUP(B567,#REF!,15,0)</f>
        <v>#REF!</v>
      </c>
      <c r="G567" s="177" t="s">
        <v>3513</v>
      </c>
      <c r="H567" s="179" t="e">
        <f>VLOOKUP(C567,[3]MTC!$A$1:$B$65536,2,0)</f>
        <v>#N/A</v>
      </c>
      <c r="I567" s="184" t="e">
        <f>#REF!</f>
        <v>#REF!</v>
      </c>
    </row>
    <row r="568" spans="1:9" hidden="1" x14ac:dyDescent="0.25">
      <c r="A568" s="177">
        <v>159</v>
      </c>
      <c r="B568" s="182" t="s">
        <v>1608</v>
      </c>
      <c r="C568" s="178" t="s">
        <v>3725</v>
      </c>
      <c r="D568" s="179" t="s">
        <v>3458</v>
      </c>
      <c r="E568" s="177" t="s">
        <v>2707</v>
      </c>
      <c r="F568" s="180" t="e">
        <f>VLOOKUP(B568,#REF!,15,0)</f>
        <v>#REF!</v>
      </c>
      <c r="G568" s="177" t="s">
        <v>3513</v>
      </c>
      <c r="H568" s="179" t="e">
        <f>VLOOKUP(C568,[3]MTC!$A$1:$B$65536,2,0)</f>
        <v>#N/A</v>
      </c>
      <c r="I568" s="184" t="e">
        <f>#REF!</f>
        <v>#REF!</v>
      </c>
    </row>
    <row r="569" spans="1:9" hidden="1" x14ac:dyDescent="0.25">
      <c r="A569" s="177">
        <v>160</v>
      </c>
      <c r="B569" s="177" t="s">
        <v>1608</v>
      </c>
      <c r="C569" s="178" t="s">
        <v>3726</v>
      </c>
      <c r="D569" s="179" t="s">
        <v>3727</v>
      </c>
      <c r="E569" s="177" t="s">
        <v>2707</v>
      </c>
      <c r="F569" s="180" t="e">
        <f>VLOOKUP(B569,#REF!,15,0)</f>
        <v>#REF!</v>
      </c>
      <c r="G569" s="177" t="s">
        <v>3513</v>
      </c>
      <c r="H569" s="179" t="str">
        <f>VLOOKUP(C569,[3]MTC!$A$1:$B$65536,2,0)</f>
        <v>M201.0020</v>
      </c>
      <c r="I569" s="181" t="str">
        <f>H569</f>
        <v>M201.0020</v>
      </c>
    </row>
    <row r="570" spans="1:9" hidden="1" x14ac:dyDescent="0.25">
      <c r="A570" s="177">
        <v>161</v>
      </c>
      <c r="B570" s="177" t="s">
        <v>1440</v>
      </c>
      <c r="C570" s="178" t="s">
        <v>3728</v>
      </c>
      <c r="D570" s="179" t="s">
        <v>3729</v>
      </c>
      <c r="E570" s="177" t="s">
        <v>2707</v>
      </c>
      <c r="F570" s="180" t="e">
        <f>VLOOKUP(B570,#REF!,15,0)</f>
        <v>#REF!</v>
      </c>
      <c r="G570" s="177" t="s">
        <v>3513</v>
      </c>
      <c r="H570" s="179" t="str">
        <f>VLOOKUP(C570,[3]MTC!$A$1:$B$65536,2,0)</f>
        <v>M112.3301</v>
      </c>
      <c r="I570" s="181" t="str">
        <f>H570</f>
        <v>M112.3301</v>
      </c>
    </row>
    <row r="571" spans="1:9" hidden="1" x14ac:dyDescent="0.25">
      <c r="A571" s="177">
        <v>162</v>
      </c>
      <c r="B571" s="177" t="s">
        <v>2119</v>
      </c>
      <c r="C571" s="178" t="s">
        <v>3730</v>
      </c>
      <c r="D571" s="179" t="s">
        <v>2120</v>
      </c>
      <c r="E571" s="177" t="s">
        <v>2707</v>
      </c>
      <c r="F571" s="180" t="e">
        <f>VLOOKUP(B571,#REF!,15,0)</f>
        <v>#REF!</v>
      </c>
      <c r="G571" s="177" t="s">
        <v>3513</v>
      </c>
      <c r="H571" s="179" t="str">
        <f>VLOOKUP(C571,[3]MTC!$A$1:$B$65536,2,0)</f>
        <v>M202.0164</v>
      </c>
      <c r="I571" s="181" t="str">
        <f>H571</f>
        <v>M202.0164</v>
      </c>
    </row>
    <row r="572" spans="1:9" hidden="1" x14ac:dyDescent="0.25">
      <c r="A572" s="177">
        <v>163</v>
      </c>
      <c r="B572" s="177" t="s">
        <v>1611</v>
      </c>
      <c r="C572" s="178" t="s">
        <v>3731</v>
      </c>
      <c r="D572" s="179" t="s">
        <v>1612</v>
      </c>
      <c r="E572" s="177" t="s">
        <v>2707</v>
      </c>
      <c r="F572" s="180" t="e">
        <f>VLOOKUP(B572,#REF!,15,0)</f>
        <v>#REF!</v>
      </c>
      <c r="G572" s="177" t="s">
        <v>3513</v>
      </c>
      <c r="H572" s="179" t="str">
        <f>VLOOKUP(C572,[3]MTC!$A$1:$B$65536,2,0)</f>
        <v>M201.0021</v>
      </c>
      <c r="I572" s="181" t="str">
        <f>H572</f>
        <v>M201.0021</v>
      </c>
    </row>
    <row r="573" spans="1:9" hidden="1" x14ac:dyDescent="0.25">
      <c r="A573" s="177">
        <v>164</v>
      </c>
      <c r="B573" s="177" t="s">
        <v>1697</v>
      </c>
      <c r="C573" s="178" t="s">
        <v>3732</v>
      </c>
      <c r="D573" s="179" t="s">
        <v>3733</v>
      </c>
      <c r="E573" s="177" t="s">
        <v>2707</v>
      </c>
      <c r="F573" s="180" t="e">
        <f>VLOOKUP(B573,#REF!,15,0)</f>
        <v>#REF!</v>
      </c>
      <c r="G573" s="177" t="s">
        <v>3513</v>
      </c>
      <c r="H573" s="179" t="str">
        <f>VLOOKUP(C573,[3]MTC!$A$1:$B$65536,2,0)</f>
        <v>M202.0023</v>
      </c>
      <c r="I573" s="181" t="str">
        <f>H573</f>
        <v>M202.0023</v>
      </c>
    </row>
    <row r="574" spans="1:9" hidden="1" x14ac:dyDescent="0.25">
      <c r="A574" s="177">
        <v>165</v>
      </c>
      <c r="B574" s="182" t="s">
        <v>2116</v>
      </c>
      <c r="C574" s="178" t="s">
        <v>3734</v>
      </c>
      <c r="D574" s="179" t="s">
        <v>3735</v>
      </c>
      <c r="E574" s="177" t="s">
        <v>2707</v>
      </c>
      <c r="F574" s="180" t="e">
        <f>VLOOKUP(B574,#REF!,15,0)</f>
        <v>#REF!</v>
      </c>
      <c r="G574" s="177" t="s">
        <v>3513</v>
      </c>
      <c r="H574" s="179" t="str">
        <f>VLOOKUP(C574,[3]MTC!$A$1:$B$65536,2,0)</f>
        <v>M202.0164</v>
      </c>
      <c r="I574" s="184" t="e">
        <f>#REF!</f>
        <v>#REF!</v>
      </c>
    </row>
    <row r="575" spans="1:9" hidden="1" x14ac:dyDescent="0.25">
      <c r="A575" s="177">
        <v>167</v>
      </c>
      <c r="B575" s="182" t="s">
        <v>2212</v>
      </c>
      <c r="C575" s="178" t="s">
        <v>3736</v>
      </c>
      <c r="D575" s="179" t="s">
        <v>3737</v>
      </c>
      <c r="E575" s="177" t="s">
        <v>2707</v>
      </c>
      <c r="F575" s="180" t="e">
        <f>VLOOKUP(B575,#REF!,15,0)</f>
        <v>#REF!</v>
      </c>
      <c r="G575" s="177" t="s">
        <v>3513</v>
      </c>
      <c r="H575" s="179" t="str">
        <f>VLOOKUP(C575,[3]MTC!$A$1:$B$65536,2,0)</f>
        <v>M202.0050</v>
      </c>
      <c r="I575" s="184" t="e">
        <f>#REF!</f>
        <v>#REF!</v>
      </c>
    </row>
    <row r="576" spans="1:9" hidden="1" x14ac:dyDescent="0.25">
      <c r="A576" s="177">
        <v>168</v>
      </c>
      <c r="B576" s="177" t="s">
        <v>1778</v>
      </c>
      <c r="C576" s="178" t="s">
        <v>3738</v>
      </c>
      <c r="D576" s="179" t="s">
        <v>1779</v>
      </c>
      <c r="E576" s="177" t="s">
        <v>2707</v>
      </c>
      <c r="F576" s="180" t="e">
        <f>VLOOKUP(B576,#REF!,15,0)</f>
        <v>#REF!</v>
      </c>
      <c r="G576" s="177" t="s">
        <v>3513</v>
      </c>
      <c r="H576" s="179" t="str">
        <f>VLOOKUP(C576,[3]MTC!$A$1:$B$65536,2,0)</f>
        <v>M202.0050</v>
      </c>
      <c r="I576" s="181" t="str">
        <f>H576</f>
        <v>M202.0050</v>
      </c>
    </row>
    <row r="577" spans="1:10" hidden="1" x14ac:dyDescent="0.25">
      <c r="A577" s="177">
        <v>169</v>
      </c>
      <c r="B577" s="182" t="s">
        <v>2218</v>
      </c>
      <c r="C577" s="178" t="s">
        <v>3739</v>
      </c>
      <c r="D577" s="179" t="s">
        <v>2219</v>
      </c>
      <c r="E577" s="177" t="s">
        <v>2707</v>
      </c>
      <c r="F577" s="180" t="e">
        <f>VLOOKUP(B577,#REF!,15,0)</f>
        <v>#REF!</v>
      </c>
      <c r="G577" s="177" t="s">
        <v>3513</v>
      </c>
      <c r="H577" s="179" t="e">
        <f>VLOOKUP(C577,[3]MTC!$A$1:$B$65536,2,0)</f>
        <v>#REF!</v>
      </c>
      <c r="I577" s="184" t="e">
        <f>#REF!</f>
        <v>#REF!</v>
      </c>
    </row>
    <row r="578" spans="1:10" hidden="1" x14ac:dyDescent="0.25">
      <c r="A578" s="177">
        <v>170</v>
      </c>
      <c r="B578" s="182" t="s">
        <v>2221</v>
      </c>
      <c r="C578" s="178" t="s">
        <v>3740</v>
      </c>
      <c r="D578" s="179" t="s">
        <v>2222</v>
      </c>
      <c r="E578" s="177" t="s">
        <v>2707</v>
      </c>
      <c r="F578" s="180" t="e">
        <f>VLOOKUP(B578,#REF!,15,0)</f>
        <v>#REF!</v>
      </c>
      <c r="G578" s="177" t="s">
        <v>3513</v>
      </c>
      <c r="H578" s="179" t="e">
        <f>VLOOKUP(C578,[3]MTC!$A$1:$B$65536,2,0)</f>
        <v>#REF!</v>
      </c>
      <c r="I578" s="184" t="e">
        <f>#REF!</f>
        <v>#REF!</v>
      </c>
    </row>
    <row r="579" spans="1:10" hidden="1" x14ac:dyDescent="0.25">
      <c r="A579" s="177">
        <v>171</v>
      </c>
      <c r="B579" s="182" t="s">
        <v>2215</v>
      </c>
      <c r="C579" s="178" t="s">
        <v>3741</v>
      </c>
      <c r="D579" s="179" t="s">
        <v>2216</v>
      </c>
      <c r="E579" s="177" t="s">
        <v>2707</v>
      </c>
      <c r="F579" s="180" t="e">
        <f>VLOOKUP(B579,#REF!,15,0)</f>
        <v>#REF!</v>
      </c>
      <c r="G579" s="177" t="s">
        <v>3513</v>
      </c>
      <c r="H579" s="179" t="str">
        <f>VLOOKUP(C579,[3]MTC!$A$1:$B$65536,2,0)</f>
        <v>M203.0012</v>
      </c>
      <c r="I579" s="184" t="e">
        <f>#REF!</f>
        <v>#REF!</v>
      </c>
    </row>
    <row r="580" spans="1:10" hidden="1" x14ac:dyDescent="0.25">
      <c r="A580" s="177">
        <v>172</v>
      </c>
      <c r="B580" s="177" t="s">
        <v>2069</v>
      </c>
      <c r="C580" s="178" t="s">
        <v>3742</v>
      </c>
      <c r="D580" s="179" t="s">
        <v>3743</v>
      </c>
      <c r="E580" s="177" t="s">
        <v>2707</v>
      </c>
      <c r="F580" s="180" t="e">
        <f>VLOOKUP(B580,#REF!,15,0)</f>
        <v>#REF!</v>
      </c>
      <c r="G580" s="177" t="s">
        <v>3513</v>
      </c>
      <c r="H580" s="179" t="str">
        <f>VLOOKUP(C580,[3]MTC!$A$1:$B$65536,2,0)</f>
        <v>M202.0147</v>
      </c>
      <c r="I580" s="181" t="str">
        <f>H580</f>
        <v>M202.0147</v>
      </c>
    </row>
    <row r="581" spans="1:10" hidden="1" x14ac:dyDescent="0.25">
      <c r="A581" s="177">
        <v>173</v>
      </c>
      <c r="B581" s="182" t="s">
        <v>2224</v>
      </c>
      <c r="C581" s="178" t="s">
        <v>3744</v>
      </c>
      <c r="D581" s="179" t="s">
        <v>2225</v>
      </c>
      <c r="E581" s="177" t="s">
        <v>2707</v>
      </c>
      <c r="F581" s="180" t="e">
        <f>VLOOKUP(B581,#REF!,15,0)</f>
        <v>#REF!</v>
      </c>
      <c r="G581" s="177" t="s">
        <v>3513</v>
      </c>
      <c r="H581" s="179" t="str">
        <f>VLOOKUP(C581,[3]MTC!$A$1:$B$65536,2,0)</f>
        <v>M202.0091</v>
      </c>
      <c r="I581" s="184" t="e">
        <f>#REF!</f>
        <v>#REF!</v>
      </c>
    </row>
    <row r="582" spans="1:10" hidden="1" x14ac:dyDescent="0.25">
      <c r="A582" s="177">
        <v>174</v>
      </c>
      <c r="B582" s="177" t="s">
        <v>1901</v>
      </c>
      <c r="C582" s="178" t="s">
        <v>3745</v>
      </c>
      <c r="D582" s="179" t="s">
        <v>1902</v>
      </c>
      <c r="E582" s="177" t="s">
        <v>2707</v>
      </c>
      <c r="F582" s="180" t="e">
        <f>VLOOKUP(B582,#REF!,15,0)</f>
        <v>#REF!</v>
      </c>
      <c r="G582" s="177" t="s">
        <v>3513</v>
      </c>
      <c r="H582" s="179" t="str">
        <f>VLOOKUP(C582,[3]MTC!$A$1:$B$65536,2,0)</f>
        <v>M202.0091</v>
      </c>
      <c r="I582" s="181" t="str">
        <f>H582</f>
        <v>M202.0091</v>
      </c>
    </row>
    <row r="583" spans="1:10" hidden="1" x14ac:dyDescent="0.25">
      <c r="A583" s="177">
        <v>175</v>
      </c>
      <c r="B583" s="177" t="s">
        <v>1859</v>
      </c>
      <c r="C583" s="178" t="s">
        <v>3746</v>
      </c>
      <c r="D583" s="179" t="s">
        <v>3747</v>
      </c>
      <c r="E583" s="177" t="s">
        <v>2707</v>
      </c>
      <c r="F583" s="180" t="e">
        <f>VLOOKUP(B583,#REF!,15,0)</f>
        <v>#REF!</v>
      </c>
      <c r="G583" s="177" t="s">
        <v>3513</v>
      </c>
      <c r="H583" s="179" t="str">
        <f>VLOOKUP(C583,[3]MTC!$A$1:$B$65536,2,0)</f>
        <v>M202.0077</v>
      </c>
      <c r="I583" s="181" t="str">
        <f>H583</f>
        <v>M202.0077</v>
      </c>
    </row>
    <row r="584" spans="1:10" hidden="1" x14ac:dyDescent="0.25">
      <c r="A584" s="177">
        <v>176</v>
      </c>
      <c r="B584" s="182" t="s">
        <v>2069</v>
      </c>
      <c r="C584" s="178" t="s">
        <v>3748</v>
      </c>
      <c r="D584" s="179" t="s">
        <v>3749</v>
      </c>
      <c r="E584" s="177" t="s">
        <v>2707</v>
      </c>
      <c r="F584" s="180" t="e">
        <f>VLOOKUP(B584,#REF!,15,0)</f>
        <v>#REF!</v>
      </c>
      <c r="G584" s="177" t="s">
        <v>3513</v>
      </c>
      <c r="H584" s="179" t="str">
        <f>VLOOKUP(C584,[3]MTC!$A$1:$B$65536,2,0)</f>
        <v>M202.0147</v>
      </c>
      <c r="I584" s="184" t="e">
        <f>#REF!</f>
        <v>#REF!</v>
      </c>
    </row>
    <row r="585" spans="1:10" hidden="1" x14ac:dyDescent="0.25">
      <c r="A585" s="177">
        <v>177</v>
      </c>
      <c r="B585" s="177" t="s">
        <v>1634</v>
      </c>
      <c r="C585" s="178" t="s">
        <v>3750</v>
      </c>
      <c r="D585" s="179" t="s">
        <v>1635</v>
      </c>
      <c r="E585" s="177" t="s">
        <v>2707</v>
      </c>
      <c r="F585" s="180" t="e">
        <f>VLOOKUP(B585,#REF!,15,0)</f>
        <v>#REF!</v>
      </c>
      <c r="G585" s="177" t="s">
        <v>3513</v>
      </c>
      <c r="H585" s="179" t="str">
        <f>VLOOKUP(C585,[3]MTC!$A$1:$B$65536,2,0)</f>
        <v>M202.0002</v>
      </c>
      <c r="I585" s="181" t="str">
        <f t="shared" ref="I585:I592" si="22">H585</f>
        <v>M202.0002</v>
      </c>
    </row>
    <row r="586" spans="1:10" hidden="1" x14ac:dyDescent="0.25">
      <c r="A586" s="177">
        <v>178</v>
      </c>
      <c r="B586" s="177" t="s">
        <v>2072</v>
      </c>
      <c r="C586" s="178" t="s">
        <v>3751</v>
      </c>
      <c r="D586" s="179" t="s">
        <v>2073</v>
      </c>
      <c r="E586" s="177" t="s">
        <v>2707</v>
      </c>
      <c r="F586" s="180" t="e">
        <f>VLOOKUP(B586,#REF!,15,0)</f>
        <v>#REF!</v>
      </c>
      <c r="G586" s="177" t="s">
        <v>3513</v>
      </c>
      <c r="H586" s="179" t="str">
        <f>VLOOKUP(C586,[3]MTC!$A$1:$B$65536,2,0)</f>
        <v>M202.0148</v>
      </c>
      <c r="I586" s="181" t="str">
        <f t="shared" si="22"/>
        <v>M202.0148</v>
      </c>
    </row>
    <row r="587" spans="1:10" hidden="1" x14ac:dyDescent="0.25">
      <c r="A587" s="177">
        <v>179</v>
      </c>
      <c r="B587" s="177" t="s">
        <v>2075</v>
      </c>
      <c r="C587" s="178" t="s">
        <v>3752</v>
      </c>
      <c r="D587" s="179" t="s">
        <v>2076</v>
      </c>
      <c r="E587" s="177" t="s">
        <v>2707</v>
      </c>
      <c r="F587" s="180" t="e">
        <f>VLOOKUP(B587,#REF!,15,0)</f>
        <v>#REF!</v>
      </c>
      <c r="G587" s="177" t="s">
        <v>3513</v>
      </c>
      <c r="H587" s="179" t="str">
        <f>VLOOKUP(C587,[3]MTC!$A$1:$B$65536,2,0)</f>
        <v>M202.0149</v>
      </c>
      <c r="I587" s="181" t="str">
        <f t="shared" si="22"/>
        <v>M202.0149</v>
      </c>
    </row>
    <row r="588" spans="1:10" hidden="1" x14ac:dyDescent="0.25">
      <c r="A588" s="177">
        <v>180</v>
      </c>
      <c r="B588" s="177" t="s">
        <v>2078</v>
      </c>
      <c r="C588" s="178" t="s">
        <v>3753</v>
      </c>
      <c r="D588" s="179" t="s">
        <v>2079</v>
      </c>
      <c r="E588" s="177" t="s">
        <v>2707</v>
      </c>
      <c r="F588" s="180" t="e">
        <f>VLOOKUP(B588,#REF!,15,0)</f>
        <v>#REF!</v>
      </c>
      <c r="G588" s="177" t="s">
        <v>3513</v>
      </c>
      <c r="H588" s="179" t="str">
        <f>VLOOKUP(C588,[3]MTC!$A$1:$B$65536,2,0)</f>
        <v>M202.0150</v>
      </c>
      <c r="I588" s="181" t="str">
        <f t="shared" si="22"/>
        <v>M202.0150</v>
      </c>
    </row>
    <row r="589" spans="1:10" s="188" customFormat="1" hidden="1" x14ac:dyDescent="0.25">
      <c r="A589" s="185">
        <v>181</v>
      </c>
      <c r="B589" s="185"/>
      <c r="C589" s="186" t="s">
        <v>3754</v>
      </c>
      <c r="D589" s="187" t="s">
        <v>3755</v>
      </c>
      <c r="E589" s="185" t="s">
        <v>2707</v>
      </c>
      <c r="F589" s="180" t="e">
        <f>VLOOKUP(B589,#REF!,15,0)</f>
        <v>#REF!</v>
      </c>
      <c r="G589" s="185" t="s">
        <v>3513</v>
      </c>
      <c r="H589" s="187" t="e">
        <f>VLOOKUP(C589,[3]MTC!$A$1:$B$65536,2,0)</f>
        <v>#REF!</v>
      </c>
      <c r="J589" s="188" t="s">
        <v>2736</v>
      </c>
    </row>
    <row r="590" spans="1:10" hidden="1" x14ac:dyDescent="0.25">
      <c r="A590" s="177">
        <v>182</v>
      </c>
      <c r="B590" s="177" t="s">
        <v>2081</v>
      </c>
      <c r="C590" s="178" t="s">
        <v>3756</v>
      </c>
      <c r="D590" s="179" t="s">
        <v>2082</v>
      </c>
      <c r="E590" s="177" t="s">
        <v>2707</v>
      </c>
      <c r="F590" s="180" t="e">
        <f>VLOOKUP(B590,#REF!,15,0)</f>
        <v>#REF!</v>
      </c>
      <c r="G590" s="177" t="s">
        <v>3513</v>
      </c>
      <c r="H590" s="179" t="str">
        <f>VLOOKUP(C590,[3]MTC!$A$1:$B$65536,2,0)</f>
        <v>M202.0151</v>
      </c>
      <c r="I590" s="181" t="str">
        <f t="shared" si="22"/>
        <v>M202.0151</v>
      </c>
    </row>
    <row r="591" spans="1:10" hidden="1" x14ac:dyDescent="0.25">
      <c r="A591" s="177">
        <v>183</v>
      </c>
      <c r="B591" s="177" t="s">
        <v>1988</v>
      </c>
      <c r="C591" s="178" t="s">
        <v>3757</v>
      </c>
      <c r="D591" s="179" t="s">
        <v>1989</v>
      </c>
      <c r="E591" s="177" t="s">
        <v>2707</v>
      </c>
      <c r="F591" s="180" t="e">
        <f>VLOOKUP(B591,#REF!,15,0)</f>
        <v>#REF!</v>
      </c>
      <c r="G591" s="177" t="s">
        <v>3513</v>
      </c>
      <c r="H591" s="179" t="str">
        <f>VLOOKUP(C591,[3]MTC!$A$1:$B$65536,2,0)</f>
        <v>M202.0120</v>
      </c>
      <c r="I591" s="181" t="str">
        <f t="shared" si="22"/>
        <v>M202.0120</v>
      </c>
    </row>
    <row r="592" spans="1:10" hidden="1" x14ac:dyDescent="0.25">
      <c r="A592" s="177">
        <v>184</v>
      </c>
      <c r="B592" s="177" t="s">
        <v>2084</v>
      </c>
      <c r="C592" s="178" t="s">
        <v>3758</v>
      </c>
      <c r="D592" s="179" t="s">
        <v>1992</v>
      </c>
      <c r="E592" s="177" t="s">
        <v>2707</v>
      </c>
      <c r="F592" s="180" t="e">
        <f>VLOOKUP(B592,#REF!,15,0)</f>
        <v>#REF!</v>
      </c>
      <c r="G592" s="177" t="s">
        <v>3513</v>
      </c>
      <c r="H592" s="179" t="str">
        <f>VLOOKUP(C592,[3]MTC!$A$1:$B$65536,2,0)</f>
        <v>M202.0152</v>
      </c>
      <c r="I592" s="181" t="str">
        <f t="shared" si="22"/>
        <v>M202.0152</v>
      </c>
    </row>
    <row r="593" spans="1:9" hidden="1" x14ac:dyDescent="0.25">
      <c r="A593" s="177">
        <v>185</v>
      </c>
      <c r="B593" s="182" t="s">
        <v>2227</v>
      </c>
      <c r="C593" s="178" t="s">
        <v>3759</v>
      </c>
      <c r="D593" s="179" t="s">
        <v>2228</v>
      </c>
      <c r="E593" s="177" t="s">
        <v>2707</v>
      </c>
      <c r="F593" s="180" t="e">
        <f>VLOOKUP(B593,#REF!,15,0)</f>
        <v>#REF!</v>
      </c>
      <c r="G593" s="177" t="s">
        <v>3513</v>
      </c>
      <c r="H593" s="179" t="e">
        <f>VLOOKUP(C593,[3]MTC!$A$1:$B$65536,2,0)</f>
        <v>#REF!</v>
      </c>
      <c r="I593" s="184" t="e">
        <f>#REF!</f>
        <v>#REF!</v>
      </c>
    </row>
    <row r="594" spans="1:9" hidden="1" x14ac:dyDescent="0.25">
      <c r="A594" s="177">
        <v>186</v>
      </c>
      <c r="B594" s="182" t="s">
        <v>2230</v>
      </c>
      <c r="C594" s="178" t="s">
        <v>3760</v>
      </c>
      <c r="D594" s="179" t="s">
        <v>2231</v>
      </c>
      <c r="E594" s="177" t="s">
        <v>2707</v>
      </c>
      <c r="F594" s="180" t="e">
        <f>VLOOKUP(B594,#REF!,15,0)</f>
        <v>#REF!</v>
      </c>
      <c r="G594" s="177" t="s">
        <v>3513</v>
      </c>
      <c r="H594" s="179" t="e">
        <f>VLOOKUP(C594,[3]MTC!$A$1:$B$65536,2,0)</f>
        <v>#REF!</v>
      </c>
      <c r="I594" s="184" t="e">
        <f>#REF!</f>
        <v>#REF!</v>
      </c>
    </row>
    <row r="595" spans="1:9" hidden="1" x14ac:dyDescent="0.25">
      <c r="A595" s="177">
        <v>187</v>
      </c>
      <c r="B595" s="177" t="s">
        <v>2086</v>
      </c>
      <c r="C595" s="178" t="s">
        <v>3761</v>
      </c>
      <c r="D595" s="179" t="s">
        <v>2087</v>
      </c>
      <c r="E595" s="177" t="s">
        <v>2707</v>
      </c>
      <c r="F595" s="180" t="e">
        <f>VLOOKUP(B595,#REF!,15,0)</f>
        <v>#REF!</v>
      </c>
      <c r="G595" s="177" t="s">
        <v>3513</v>
      </c>
      <c r="H595" s="179" t="str">
        <f>VLOOKUP(C595,[3]MTC!$A$1:$B$65536,2,0)</f>
        <v>M202.0153</v>
      </c>
      <c r="I595" s="181" t="str">
        <f>H595</f>
        <v>M202.0153</v>
      </c>
    </row>
    <row r="596" spans="1:9" hidden="1" x14ac:dyDescent="0.25">
      <c r="A596" s="177">
        <v>188</v>
      </c>
      <c r="B596" s="182" t="s">
        <v>2233</v>
      </c>
      <c r="C596" s="178" t="s">
        <v>3762</v>
      </c>
      <c r="D596" s="179" t="s">
        <v>2234</v>
      </c>
      <c r="E596" s="177" t="s">
        <v>2707</v>
      </c>
      <c r="F596" s="180" t="e">
        <f>VLOOKUP(B596,#REF!,15,0)</f>
        <v>#REF!</v>
      </c>
      <c r="G596" s="177" t="s">
        <v>3513</v>
      </c>
      <c r="H596" s="179" t="str">
        <f>VLOOKUP(C596,[3]MTC!$A$1:$B$65536,2,0)</f>
        <v>M202.0078</v>
      </c>
      <c r="I596" s="184" t="e">
        <f>#REF!</f>
        <v>#REF!</v>
      </c>
    </row>
    <row r="597" spans="1:9" hidden="1" x14ac:dyDescent="0.25">
      <c r="A597" s="177">
        <v>189</v>
      </c>
      <c r="B597" s="182" t="s">
        <v>2236</v>
      </c>
      <c r="C597" s="178" t="s">
        <v>3763</v>
      </c>
      <c r="D597" s="179" t="s">
        <v>2237</v>
      </c>
      <c r="E597" s="177" t="s">
        <v>2707</v>
      </c>
      <c r="F597" s="180" t="e">
        <f>VLOOKUP(B597,#REF!,15,0)</f>
        <v>#REF!</v>
      </c>
      <c r="G597" s="177" t="s">
        <v>3513</v>
      </c>
      <c r="H597" s="179" t="str">
        <f>VLOOKUP(C597,[3]MTC!$A$1:$B$65536,2,0)</f>
        <v>M202.0079</v>
      </c>
      <c r="I597" s="184" t="e">
        <f>#REF!</f>
        <v>#REF!</v>
      </c>
    </row>
    <row r="598" spans="1:9" hidden="1" x14ac:dyDescent="0.25">
      <c r="A598" s="177">
        <v>190</v>
      </c>
      <c r="B598" s="177" t="s">
        <v>1643</v>
      </c>
      <c r="C598" s="178" t="s">
        <v>3764</v>
      </c>
      <c r="D598" s="179" t="s">
        <v>1644</v>
      </c>
      <c r="E598" s="177" t="s">
        <v>2707</v>
      </c>
      <c r="F598" s="180" t="e">
        <f>VLOOKUP(B598,#REF!,15,0)</f>
        <v>#REF!</v>
      </c>
      <c r="G598" s="177" t="s">
        <v>3513</v>
      </c>
      <c r="H598" s="179" t="str">
        <f>VLOOKUP(C598,[3]MTC!$A$1:$B$65536,2,0)</f>
        <v>M202.0005</v>
      </c>
      <c r="I598" s="181" t="str">
        <f>H598</f>
        <v>M202.0005</v>
      </c>
    </row>
    <row r="599" spans="1:9" hidden="1" x14ac:dyDescent="0.25">
      <c r="A599" s="177">
        <v>191</v>
      </c>
      <c r="B599" s="177" t="s">
        <v>2089</v>
      </c>
      <c r="C599" s="178" t="s">
        <v>3765</v>
      </c>
      <c r="D599" s="179" t="s">
        <v>2090</v>
      </c>
      <c r="E599" s="177" t="s">
        <v>2707</v>
      </c>
      <c r="F599" s="180" t="e">
        <f>VLOOKUP(B599,#REF!,15,0)</f>
        <v>#REF!</v>
      </c>
      <c r="G599" s="177" t="s">
        <v>3513</v>
      </c>
      <c r="H599" s="179" t="str">
        <f>VLOOKUP(C599,[3]MTC!$A$1:$B$65536,2,0)</f>
        <v>M202.0154</v>
      </c>
      <c r="I599" s="181" t="str">
        <f>H599</f>
        <v>M202.0154</v>
      </c>
    </row>
    <row r="600" spans="1:9" hidden="1" x14ac:dyDescent="0.25">
      <c r="A600" s="177">
        <v>192</v>
      </c>
      <c r="B600" s="182" t="s">
        <v>2239</v>
      </c>
      <c r="C600" s="178" t="s">
        <v>3766</v>
      </c>
      <c r="D600" s="179" t="s">
        <v>2240</v>
      </c>
      <c r="E600" s="177" t="s">
        <v>2707</v>
      </c>
      <c r="F600" s="180" t="e">
        <f>VLOOKUP(B600,#REF!,15,0)</f>
        <v>#REF!</v>
      </c>
      <c r="G600" s="177" t="s">
        <v>3513</v>
      </c>
      <c r="H600" s="179" t="e">
        <f>VLOOKUP(C600,[3]MTC!$A$1:$B$65536,2,0)</f>
        <v>#REF!</v>
      </c>
      <c r="I600" s="184" t="e">
        <f>#REF!</f>
        <v>#REF!</v>
      </c>
    </row>
    <row r="601" spans="1:9" hidden="1" x14ac:dyDescent="0.25">
      <c r="A601" s="177">
        <v>193</v>
      </c>
      <c r="B601" s="177" t="s">
        <v>1904</v>
      </c>
      <c r="C601" s="178" t="s">
        <v>3767</v>
      </c>
      <c r="D601" s="179" t="s">
        <v>1905</v>
      </c>
      <c r="E601" s="177" t="s">
        <v>2707</v>
      </c>
      <c r="F601" s="180" t="e">
        <f>VLOOKUP(B601,#REF!,15,0)</f>
        <v>#REF!</v>
      </c>
      <c r="G601" s="177" t="s">
        <v>3513</v>
      </c>
      <c r="H601" s="179" t="str">
        <f>VLOOKUP(C601,[3]MTC!$A$1:$B$65536,2,0)</f>
        <v>M202.0092</v>
      </c>
      <c r="I601" s="181" t="str">
        <f>H601</f>
        <v>M202.0092</v>
      </c>
    </row>
    <row r="602" spans="1:9" hidden="1" x14ac:dyDescent="0.25">
      <c r="A602" s="177">
        <v>194</v>
      </c>
      <c r="B602" s="182" t="s">
        <v>2242</v>
      </c>
      <c r="C602" s="178" t="s">
        <v>3768</v>
      </c>
      <c r="D602" s="179" t="s">
        <v>2243</v>
      </c>
      <c r="E602" s="177" t="s">
        <v>2707</v>
      </c>
      <c r="F602" s="180" t="e">
        <f>VLOOKUP(B602,#REF!,15,0)</f>
        <v>#REF!</v>
      </c>
      <c r="G602" s="177" t="s">
        <v>3513</v>
      </c>
      <c r="H602" s="179" t="e">
        <f>VLOOKUP(C602,[3]MTC!$A$1:$B$65536,2,0)</f>
        <v>#REF!</v>
      </c>
      <c r="I602" s="184" t="e">
        <f>#REF!</f>
        <v>#REF!</v>
      </c>
    </row>
    <row r="603" spans="1:9" hidden="1" x14ac:dyDescent="0.25">
      <c r="A603" s="177">
        <v>195</v>
      </c>
      <c r="B603" s="177" t="s">
        <v>2092</v>
      </c>
      <c r="C603" s="178" t="s">
        <v>3769</v>
      </c>
      <c r="D603" s="179" t="s">
        <v>2093</v>
      </c>
      <c r="E603" s="177" t="s">
        <v>2707</v>
      </c>
      <c r="F603" s="180" t="e">
        <f>VLOOKUP(B603,#REF!,15,0)</f>
        <v>#REF!</v>
      </c>
      <c r="G603" s="177" t="s">
        <v>3513</v>
      </c>
      <c r="H603" s="179" t="str">
        <f>VLOOKUP(C603,[3]MTC!$A$1:$B$65536,2,0)</f>
        <v>M202.0155</v>
      </c>
      <c r="I603" s="181" t="str">
        <f>H603</f>
        <v>M202.0155</v>
      </c>
    </row>
    <row r="604" spans="1:9" hidden="1" x14ac:dyDescent="0.25">
      <c r="A604" s="177">
        <v>196</v>
      </c>
      <c r="B604" s="177" t="s">
        <v>1835</v>
      </c>
      <c r="C604" s="178" t="s">
        <v>3770</v>
      </c>
      <c r="D604" s="179" t="s">
        <v>1836</v>
      </c>
      <c r="E604" s="177" t="s">
        <v>2707</v>
      </c>
      <c r="F604" s="180" t="e">
        <f>VLOOKUP(B604,#REF!,15,0)</f>
        <v>#REF!</v>
      </c>
      <c r="G604" s="177" t="s">
        <v>3513</v>
      </c>
      <c r="H604" s="179" t="str">
        <f>VLOOKUP(C604,[3]MTC!$A$1:$B$65536,2,0)</f>
        <v>M202.0069</v>
      </c>
      <c r="I604" s="181" t="str">
        <f>H604</f>
        <v>M202.0069</v>
      </c>
    </row>
    <row r="605" spans="1:9" hidden="1" x14ac:dyDescent="0.25">
      <c r="A605" s="177">
        <v>197</v>
      </c>
      <c r="B605" s="177" t="s">
        <v>2095</v>
      </c>
      <c r="C605" s="178" t="s">
        <v>3771</v>
      </c>
      <c r="D605" s="179" t="s">
        <v>3772</v>
      </c>
      <c r="E605" s="177" t="s">
        <v>2707</v>
      </c>
      <c r="F605" s="180" t="e">
        <f>VLOOKUP(B605,#REF!,15,0)</f>
        <v>#REF!</v>
      </c>
      <c r="G605" s="177" t="s">
        <v>3513</v>
      </c>
      <c r="H605" s="179" t="str">
        <f>VLOOKUP(C605,[3]MTC!$A$1:$B$65536,2,0)</f>
        <v>M202.0156</v>
      </c>
      <c r="I605" s="181" t="str">
        <f>H605</f>
        <v>M202.0156</v>
      </c>
    </row>
    <row r="606" spans="1:9" hidden="1" x14ac:dyDescent="0.25">
      <c r="A606" s="177">
        <v>198</v>
      </c>
      <c r="B606" s="182" t="s">
        <v>2245</v>
      </c>
      <c r="C606" s="178" t="s">
        <v>3773</v>
      </c>
      <c r="D606" s="179" t="s">
        <v>3774</v>
      </c>
      <c r="E606" s="177" t="s">
        <v>2707</v>
      </c>
      <c r="F606" s="180" t="e">
        <f>VLOOKUP(B606,#REF!,15,0)</f>
        <v>#REF!</v>
      </c>
      <c r="G606" s="177" t="s">
        <v>3513</v>
      </c>
      <c r="H606" s="179" t="e">
        <f>VLOOKUP(C606,[3]MTC!$A$1:$B$65536,2,0)</f>
        <v>#REF!</v>
      </c>
      <c r="I606" s="184" t="e">
        <f>#REF!</f>
        <v>#REF!</v>
      </c>
    </row>
    <row r="607" spans="1:9" hidden="1" x14ac:dyDescent="0.25">
      <c r="A607" s="177">
        <v>199</v>
      </c>
      <c r="B607" s="182" t="s">
        <v>2248</v>
      </c>
      <c r="C607" s="178" t="s">
        <v>3775</v>
      </c>
      <c r="D607" s="179" t="s">
        <v>2249</v>
      </c>
      <c r="E607" s="177" t="s">
        <v>2707</v>
      </c>
      <c r="F607" s="180" t="e">
        <f>VLOOKUP(B607,#REF!,15,0)</f>
        <v>#REF!</v>
      </c>
      <c r="G607" s="177" t="s">
        <v>3513</v>
      </c>
      <c r="H607" s="179" t="e">
        <f>VLOOKUP(C607,[3]MTC!$A$1:$B$65536,2,0)</f>
        <v>#REF!</v>
      </c>
      <c r="I607" s="184" t="e">
        <f>#REF!</f>
        <v>#REF!</v>
      </c>
    </row>
    <row r="608" spans="1:9" hidden="1" x14ac:dyDescent="0.25">
      <c r="A608" s="177">
        <v>200</v>
      </c>
      <c r="B608" s="182" t="s">
        <v>2251</v>
      </c>
      <c r="C608" s="178" t="s">
        <v>3776</v>
      </c>
      <c r="D608" s="179" t="s">
        <v>2252</v>
      </c>
      <c r="E608" s="177" t="s">
        <v>2707</v>
      </c>
      <c r="F608" s="180" t="e">
        <f>VLOOKUP(B608,#REF!,15,0)</f>
        <v>#REF!</v>
      </c>
      <c r="G608" s="177" t="s">
        <v>3513</v>
      </c>
      <c r="H608" s="179" t="e">
        <f>VLOOKUP(C608,[3]MTC!$A$1:$B$65536,2,0)</f>
        <v>#REF!</v>
      </c>
      <c r="I608" s="184" t="e">
        <f>#REF!</f>
        <v>#REF!</v>
      </c>
    </row>
    <row r="609" spans="1:10" hidden="1" x14ac:dyDescent="0.25">
      <c r="A609" s="177">
        <v>201</v>
      </c>
      <c r="B609" s="177" t="s">
        <v>1637</v>
      </c>
      <c r="C609" s="178" t="s">
        <v>3777</v>
      </c>
      <c r="D609" s="179" t="s">
        <v>1638</v>
      </c>
      <c r="E609" s="177" t="s">
        <v>2707</v>
      </c>
      <c r="F609" s="180" t="e">
        <f>VLOOKUP(B609,#REF!,15,0)</f>
        <v>#REF!</v>
      </c>
      <c r="G609" s="177" t="s">
        <v>3513</v>
      </c>
      <c r="H609" s="179" t="str">
        <f>VLOOKUP(C609,[3]MTC!$A$1:$B$65536,2,0)</f>
        <v>M202.0003</v>
      </c>
      <c r="I609" s="181" t="str">
        <f t="shared" ref="I609:I615" si="23">H609</f>
        <v>M202.0003</v>
      </c>
    </row>
    <row r="610" spans="1:10" hidden="1" x14ac:dyDescent="0.25">
      <c r="A610" s="177">
        <v>202</v>
      </c>
      <c r="B610" s="177" t="s">
        <v>2098</v>
      </c>
      <c r="C610" s="178" t="s">
        <v>3778</v>
      </c>
      <c r="D610" s="179" t="s">
        <v>2099</v>
      </c>
      <c r="E610" s="177" t="s">
        <v>2707</v>
      </c>
      <c r="F610" s="180" t="e">
        <f>VLOOKUP(B610,#REF!,15,0)</f>
        <v>#REF!</v>
      </c>
      <c r="G610" s="177" t="s">
        <v>3513</v>
      </c>
      <c r="H610" s="179" t="str">
        <f>VLOOKUP(C610,[3]MTC!$A$1:$B$65536,2,0)</f>
        <v>M202.0157</v>
      </c>
      <c r="I610" s="181" t="str">
        <f t="shared" si="23"/>
        <v>M202.0157</v>
      </c>
    </row>
    <row r="611" spans="1:10" hidden="1" x14ac:dyDescent="0.25">
      <c r="A611" s="177">
        <v>203</v>
      </c>
      <c r="B611" s="177" t="s">
        <v>1673</v>
      </c>
      <c r="C611" s="178" t="s">
        <v>3779</v>
      </c>
      <c r="D611" s="179" t="s">
        <v>1674</v>
      </c>
      <c r="E611" s="177" t="s">
        <v>2707</v>
      </c>
      <c r="F611" s="180" t="e">
        <f>VLOOKUP(B611,#REF!,15,0)</f>
        <v>#REF!</v>
      </c>
      <c r="G611" s="177" t="s">
        <v>3513</v>
      </c>
      <c r="H611" s="179" t="str">
        <f>VLOOKUP(C611,[3]MTC!$A$1:$B$65536,2,0)</f>
        <v>M202.0015</v>
      </c>
      <c r="I611" s="181" t="str">
        <f t="shared" si="23"/>
        <v>M202.0015</v>
      </c>
    </row>
    <row r="612" spans="1:10" hidden="1" x14ac:dyDescent="0.25">
      <c r="A612" s="177">
        <v>204</v>
      </c>
      <c r="B612" s="177" t="s">
        <v>2101</v>
      </c>
      <c r="C612" s="178" t="s">
        <v>3780</v>
      </c>
      <c r="D612" s="179" t="s">
        <v>2102</v>
      </c>
      <c r="E612" s="177" t="s">
        <v>2707</v>
      </c>
      <c r="F612" s="180" t="e">
        <f>VLOOKUP(B612,#REF!,15,0)</f>
        <v>#REF!</v>
      </c>
      <c r="G612" s="177" t="s">
        <v>3513</v>
      </c>
      <c r="H612" s="179" t="str">
        <f>VLOOKUP(C612,[3]MTC!$A$1:$B$65536,2,0)</f>
        <v>M202.0158</v>
      </c>
      <c r="I612" s="181" t="str">
        <f t="shared" si="23"/>
        <v>M202.0158</v>
      </c>
    </row>
    <row r="613" spans="1:10" hidden="1" x14ac:dyDescent="0.25">
      <c r="A613" s="177">
        <v>205</v>
      </c>
      <c r="B613" s="177" t="s">
        <v>1676</v>
      </c>
      <c r="C613" s="178" t="s">
        <v>3781</v>
      </c>
      <c r="D613" s="179" t="s">
        <v>1677</v>
      </c>
      <c r="E613" s="177" t="s">
        <v>2707</v>
      </c>
      <c r="F613" s="180" t="e">
        <f>VLOOKUP(B613,#REF!,15,0)</f>
        <v>#REF!</v>
      </c>
      <c r="G613" s="177" t="s">
        <v>3513</v>
      </c>
      <c r="H613" s="179" t="str">
        <f>VLOOKUP(C613,[3]MTC!$A$1:$B$65536,2,0)</f>
        <v>M202.0016</v>
      </c>
      <c r="I613" s="181" t="str">
        <f t="shared" si="23"/>
        <v>M202.0016</v>
      </c>
    </row>
    <row r="614" spans="1:10" hidden="1" x14ac:dyDescent="0.25">
      <c r="A614" s="177">
        <v>206</v>
      </c>
      <c r="B614" s="177" t="s">
        <v>1670</v>
      </c>
      <c r="C614" s="178" t="s">
        <v>3782</v>
      </c>
      <c r="D614" s="179" t="s">
        <v>1671</v>
      </c>
      <c r="E614" s="177" t="s">
        <v>2707</v>
      </c>
      <c r="F614" s="180" t="e">
        <f>VLOOKUP(B614,#REF!,15,0)</f>
        <v>#REF!</v>
      </c>
      <c r="G614" s="177" t="s">
        <v>3513</v>
      </c>
      <c r="H614" s="179" t="str">
        <f>VLOOKUP(C614,[3]MTC!$A$1:$B$65536,2,0)</f>
        <v>M202.0014</v>
      </c>
      <c r="I614" s="181" t="str">
        <f t="shared" si="23"/>
        <v>M202.0014</v>
      </c>
    </row>
    <row r="615" spans="1:10" hidden="1" x14ac:dyDescent="0.25">
      <c r="A615" s="177">
        <v>207</v>
      </c>
      <c r="B615" s="177" t="s">
        <v>2107</v>
      </c>
      <c r="C615" s="178" t="s">
        <v>3783</v>
      </c>
      <c r="D615" s="179" t="s">
        <v>2108</v>
      </c>
      <c r="E615" s="177" t="s">
        <v>2707</v>
      </c>
      <c r="F615" s="180" t="e">
        <f>VLOOKUP(B615,#REF!,15,0)</f>
        <v>#REF!</v>
      </c>
      <c r="G615" s="177" t="s">
        <v>3513</v>
      </c>
      <c r="H615" s="179" t="str">
        <f>VLOOKUP(C615,[3]MTC!$A$1:$B$65536,2,0)</f>
        <v>M202.0160</v>
      </c>
      <c r="I615" s="181" t="str">
        <f t="shared" si="23"/>
        <v>M202.0160</v>
      </c>
    </row>
    <row r="616" spans="1:10" hidden="1" x14ac:dyDescent="0.25">
      <c r="A616" s="177">
        <v>208</v>
      </c>
      <c r="B616" s="182" t="s">
        <v>2254</v>
      </c>
      <c r="C616" s="178" t="s">
        <v>3784</v>
      </c>
      <c r="D616" s="179" t="s">
        <v>2255</v>
      </c>
      <c r="E616" s="177" t="s">
        <v>2707</v>
      </c>
      <c r="F616" s="180" t="e">
        <f>VLOOKUP(B616,#REF!,15,0)</f>
        <v>#REF!</v>
      </c>
      <c r="G616" s="177" t="s">
        <v>3513</v>
      </c>
      <c r="H616" s="179" t="str">
        <f>VLOOKUP(C616,[3]MTC!$A$1:$B$65536,2,0)</f>
        <v>M1856</v>
      </c>
      <c r="I616" s="184" t="e">
        <f>#REF!</f>
        <v>#REF!</v>
      </c>
    </row>
    <row r="617" spans="1:10" hidden="1" x14ac:dyDescent="0.25">
      <c r="A617" s="177">
        <v>1</v>
      </c>
      <c r="B617" s="177"/>
      <c r="C617" s="178" t="s">
        <v>3785</v>
      </c>
      <c r="D617" s="179" t="s">
        <v>3786</v>
      </c>
      <c r="E617" s="177" t="s">
        <v>2707</v>
      </c>
      <c r="F617" s="180">
        <v>0</v>
      </c>
      <c r="G617" s="177" t="s">
        <v>3787</v>
      </c>
      <c r="H617" s="179" t="e">
        <f>VLOOKUP(C617,[3]MTC!$A$1:$B$65536,2,0)</f>
        <v>#N/A</v>
      </c>
      <c r="J617" s="176" t="s">
        <v>2736</v>
      </c>
    </row>
    <row r="618" spans="1:10" hidden="1" x14ac:dyDescent="0.25">
      <c r="A618" s="177">
        <v>3</v>
      </c>
      <c r="B618" s="177" t="s">
        <v>222</v>
      </c>
      <c r="C618" s="178" t="s">
        <v>3788</v>
      </c>
      <c r="D618" s="179" t="s">
        <v>3789</v>
      </c>
      <c r="E618" s="177" t="s">
        <v>2707</v>
      </c>
      <c r="F618" s="180">
        <v>0</v>
      </c>
      <c r="G618" s="177" t="s">
        <v>3787</v>
      </c>
      <c r="H618" s="179" t="str">
        <f>VLOOKUP(C618,[3]MTC!$A$1:$B$65536,2,0)</f>
        <v>M102.0202</v>
      </c>
      <c r="I618" s="181" t="str">
        <f>H618</f>
        <v>M102.0202</v>
      </c>
    </row>
    <row r="619" spans="1:10" hidden="1" x14ac:dyDescent="0.25">
      <c r="A619" s="177">
        <v>4</v>
      </c>
      <c r="B619" s="177"/>
      <c r="C619" s="178" t="s">
        <v>3790</v>
      </c>
      <c r="D619" s="179" t="s">
        <v>3791</v>
      </c>
      <c r="E619" s="177" t="s">
        <v>2707</v>
      </c>
      <c r="F619" s="180">
        <v>0</v>
      </c>
      <c r="G619" s="177" t="s">
        <v>3787</v>
      </c>
      <c r="H619" s="179" t="e">
        <f>VLOOKUP(C619,[3]MTC!$A$1:$B$65536,2,0)</f>
        <v>#N/A</v>
      </c>
      <c r="J619" s="176" t="s">
        <v>2736</v>
      </c>
    </row>
    <row r="620" spans="1:10" hidden="1" x14ac:dyDescent="0.25">
      <c r="A620" s="177">
        <v>6</v>
      </c>
      <c r="B620" s="182" t="s">
        <v>263</v>
      </c>
      <c r="C620" s="178" t="s">
        <v>3792</v>
      </c>
      <c r="D620" s="179" t="s">
        <v>3793</v>
      </c>
      <c r="E620" s="177" t="s">
        <v>2707</v>
      </c>
      <c r="F620" s="180">
        <v>0</v>
      </c>
      <c r="G620" s="177" t="s">
        <v>3787</v>
      </c>
      <c r="H620" s="179" t="e">
        <f>VLOOKUP(C620,[3]MTC!$A$1:$B$65536,2,0)</f>
        <v>#N/A</v>
      </c>
      <c r="I620" s="184" t="e">
        <f>#REF!</f>
        <v>#REF!</v>
      </c>
    </row>
    <row r="621" spans="1:10" hidden="1" x14ac:dyDescent="0.25">
      <c r="A621" s="177">
        <v>7</v>
      </c>
      <c r="B621" s="182" t="s">
        <v>279</v>
      </c>
      <c r="C621" s="178" t="s">
        <v>3794</v>
      </c>
      <c r="D621" s="179" t="s">
        <v>3795</v>
      </c>
      <c r="E621" s="177" t="s">
        <v>2707</v>
      </c>
      <c r="F621" s="180">
        <v>0</v>
      </c>
      <c r="G621" s="177" t="s">
        <v>3787</v>
      </c>
      <c r="H621" s="179" t="e">
        <f>VLOOKUP(C621,[3]MTC!$A$1:$B$65536,2,0)</f>
        <v>#N/A</v>
      </c>
      <c r="I621" s="184" t="e">
        <f>#REF!</f>
        <v>#REF!</v>
      </c>
    </row>
    <row r="622" spans="1:10" hidden="1" x14ac:dyDescent="0.25">
      <c r="A622" s="177">
        <v>8</v>
      </c>
      <c r="B622" s="177"/>
      <c r="C622" s="178" t="s">
        <v>3796</v>
      </c>
      <c r="D622" s="179" t="s">
        <v>3797</v>
      </c>
      <c r="E622" s="177" t="s">
        <v>2707</v>
      </c>
      <c r="F622" s="180">
        <v>0</v>
      </c>
      <c r="G622" s="177" t="s">
        <v>3787</v>
      </c>
      <c r="H622" s="179" t="e">
        <f>VLOOKUP(C622,[3]MTC!$A$1:$B$65536,2,0)</f>
        <v>#N/A</v>
      </c>
      <c r="J622" s="176" t="s">
        <v>2736</v>
      </c>
    </row>
    <row r="623" spans="1:10" hidden="1" x14ac:dyDescent="0.25">
      <c r="A623" s="177">
        <v>9</v>
      </c>
      <c r="B623" s="177"/>
      <c r="C623" s="178" t="s">
        <v>3798</v>
      </c>
      <c r="D623" s="179" t="s">
        <v>3799</v>
      </c>
      <c r="E623" s="177" t="s">
        <v>2707</v>
      </c>
      <c r="F623" s="180">
        <v>0</v>
      </c>
      <c r="G623" s="177" t="s">
        <v>3787</v>
      </c>
      <c r="H623" s="179" t="e">
        <f>VLOOKUP(C623,[3]MTC!$A$1:$B$65536,2,0)</f>
        <v>#N/A</v>
      </c>
      <c r="J623" s="176" t="s">
        <v>2736</v>
      </c>
    </row>
    <row r="624" spans="1:10" hidden="1" x14ac:dyDescent="0.25">
      <c r="A624" s="177">
        <v>14</v>
      </c>
      <c r="B624" s="177" t="s">
        <v>228</v>
      </c>
      <c r="C624" s="178" t="s">
        <v>3800</v>
      </c>
      <c r="D624" s="179" t="s">
        <v>3801</v>
      </c>
      <c r="E624" s="177" t="s">
        <v>2707</v>
      </c>
      <c r="F624" s="180">
        <v>0</v>
      </c>
      <c r="G624" s="177" t="s">
        <v>3787</v>
      </c>
      <c r="H624" s="179" t="str">
        <f>VLOOKUP(C624,[3]MTC!$A$1:$B$65536,2,0)</f>
        <v>M102.0205</v>
      </c>
      <c r="I624" s="181" t="str">
        <f>H624</f>
        <v>M102.0205</v>
      </c>
    </row>
    <row r="625" spans="1:10" hidden="1" x14ac:dyDescent="0.25">
      <c r="A625" s="177">
        <v>15</v>
      </c>
      <c r="B625" s="177" t="s">
        <v>234</v>
      </c>
      <c r="C625" s="178" t="s">
        <v>3802</v>
      </c>
      <c r="D625" s="179" t="s">
        <v>3803</v>
      </c>
      <c r="E625" s="177" t="s">
        <v>2707</v>
      </c>
      <c r="F625" s="180">
        <v>0</v>
      </c>
      <c r="G625" s="177" t="s">
        <v>3787</v>
      </c>
      <c r="H625" s="179" t="str">
        <f>VLOOKUP(C625,[3]MTC!$A$1:$B$65536,2,0)</f>
        <v>M102.0207</v>
      </c>
      <c r="I625" s="181" t="str">
        <f>H625</f>
        <v>M102.0207</v>
      </c>
    </row>
    <row r="626" spans="1:10" hidden="1" x14ac:dyDescent="0.25">
      <c r="A626" s="177">
        <v>16</v>
      </c>
      <c r="B626" s="182" t="s">
        <v>238</v>
      </c>
      <c r="C626" s="178" t="s">
        <v>3804</v>
      </c>
      <c r="D626" s="179" t="s">
        <v>3805</v>
      </c>
      <c r="E626" s="177" t="s">
        <v>2707</v>
      </c>
      <c r="F626" s="180">
        <v>0</v>
      </c>
      <c r="G626" s="177" t="s">
        <v>3787</v>
      </c>
      <c r="H626" s="179" t="e">
        <f>VLOOKUP(C626,[3]MTC!$A$1:$B$65536,2,0)</f>
        <v>#N/A</v>
      </c>
      <c r="I626" s="184" t="e">
        <f>#REF!</f>
        <v>#REF!</v>
      </c>
    </row>
    <row r="627" spans="1:10" hidden="1" x14ac:dyDescent="0.25">
      <c r="A627" s="177">
        <v>17</v>
      </c>
      <c r="B627" s="182" t="s">
        <v>244</v>
      </c>
      <c r="C627" s="178" t="s">
        <v>3806</v>
      </c>
      <c r="D627" s="179" t="s">
        <v>3807</v>
      </c>
      <c r="E627" s="177" t="s">
        <v>2707</v>
      </c>
      <c r="F627" s="180">
        <v>0</v>
      </c>
      <c r="G627" s="177" t="s">
        <v>3787</v>
      </c>
      <c r="H627" s="179" t="str">
        <f>VLOOKUP(C627,[3]MTC!$A$1:$B$65536,2,0)</f>
        <v>M102.0210</v>
      </c>
      <c r="I627" s="184" t="e">
        <f>#REF!</f>
        <v>#REF!</v>
      </c>
    </row>
    <row r="628" spans="1:10" hidden="1" x14ac:dyDescent="0.25">
      <c r="A628" s="177">
        <v>18</v>
      </c>
      <c r="B628" s="182" t="s">
        <v>282</v>
      </c>
      <c r="C628" s="178" t="s">
        <v>3808</v>
      </c>
      <c r="D628" s="179" t="s">
        <v>3809</v>
      </c>
      <c r="E628" s="177" t="s">
        <v>2707</v>
      </c>
      <c r="F628" s="180">
        <v>0</v>
      </c>
      <c r="G628" s="177" t="s">
        <v>3787</v>
      </c>
      <c r="H628" s="179" t="str">
        <f>VLOOKUP(C628,[3]MTC!$A$1:$B$65536,2,0)</f>
        <v>M102.0314</v>
      </c>
      <c r="I628" s="184" t="e">
        <f>#REF!</f>
        <v>#REF!</v>
      </c>
    </row>
    <row r="629" spans="1:10" hidden="1" x14ac:dyDescent="0.25">
      <c r="A629" s="177">
        <v>19</v>
      </c>
      <c r="B629" s="177"/>
      <c r="C629" s="178" t="s">
        <v>3810</v>
      </c>
      <c r="D629" s="179" t="s">
        <v>3811</v>
      </c>
      <c r="E629" s="177" t="s">
        <v>2707</v>
      </c>
      <c r="F629" s="180">
        <v>0</v>
      </c>
      <c r="G629" s="177" t="s">
        <v>3787</v>
      </c>
      <c r="H629" s="179" t="e">
        <f>VLOOKUP(C629,[3]MTC!$A$1:$B$65536,2,0)</f>
        <v>#REF!</v>
      </c>
      <c r="J629" s="176" t="s">
        <v>2736</v>
      </c>
    </row>
    <row r="630" spans="1:10" hidden="1" x14ac:dyDescent="0.25">
      <c r="A630" s="177">
        <v>20</v>
      </c>
      <c r="B630" s="177" t="s">
        <v>315</v>
      </c>
      <c r="C630" s="178" t="s">
        <v>3812</v>
      </c>
      <c r="D630" s="179" t="s">
        <v>3813</v>
      </c>
      <c r="E630" s="177" t="s">
        <v>2707</v>
      </c>
      <c r="F630" s="180">
        <v>0</v>
      </c>
      <c r="G630" s="177" t="s">
        <v>3787</v>
      </c>
      <c r="H630" s="179" t="str">
        <f>VLOOKUP(C630,[3]MTC!$A$1:$B$65536,2,0)</f>
        <v>M102.0501</v>
      </c>
      <c r="I630" s="181" t="str">
        <f t="shared" ref="I630:I645" si="24">H630</f>
        <v>M102.0501</v>
      </c>
      <c r="J630" s="176" t="s">
        <v>2736</v>
      </c>
    </row>
    <row r="631" spans="1:10" hidden="1" x14ac:dyDescent="0.25">
      <c r="A631" s="177">
        <v>21</v>
      </c>
      <c r="B631" s="177" t="s">
        <v>318</v>
      </c>
      <c r="C631" s="178" t="s">
        <v>3814</v>
      </c>
      <c r="D631" s="179" t="s">
        <v>3815</v>
      </c>
      <c r="E631" s="177" t="s">
        <v>2707</v>
      </c>
      <c r="F631" s="180">
        <v>0</v>
      </c>
      <c r="G631" s="177" t="s">
        <v>3787</v>
      </c>
      <c r="H631" s="179" t="str">
        <f>VLOOKUP(C631,[3]MTC!$A$1:$B$65536,2,0)</f>
        <v>M102.0502</v>
      </c>
      <c r="I631" s="181" t="str">
        <f t="shared" si="24"/>
        <v>M102.0502</v>
      </c>
    </row>
    <row r="632" spans="1:10" hidden="1" x14ac:dyDescent="0.25">
      <c r="A632" s="177">
        <v>22</v>
      </c>
      <c r="B632" s="177" t="s">
        <v>309</v>
      </c>
      <c r="C632" s="178" t="s">
        <v>3816</v>
      </c>
      <c r="D632" s="179" t="s">
        <v>3817</v>
      </c>
      <c r="E632" s="177" t="s">
        <v>2707</v>
      </c>
      <c r="F632" s="180">
        <v>0</v>
      </c>
      <c r="G632" s="177" t="s">
        <v>3787</v>
      </c>
      <c r="H632" s="179" t="str">
        <f>VLOOKUP(C632,[3]MTC!$A$1:$B$65536,2,0)</f>
        <v>M102.0409</v>
      </c>
      <c r="I632" s="181" t="str">
        <f t="shared" si="24"/>
        <v>M102.0409</v>
      </c>
    </row>
    <row r="633" spans="1:10" hidden="1" x14ac:dyDescent="0.25">
      <c r="A633" s="177">
        <v>23</v>
      </c>
      <c r="B633" s="177" t="s">
        <v>328</v>
      </c>
      <c r="C633" s="178" t="s">
        <v>3818</v>
      </c>
      <c r="D633" s="179" t="s">
        <v>3819</v>
      </c>
      <c r="E633" s="177" t="s">
        <v>2707</v>
      </c>
      <c r="F633" s="180">
        <v>0</v>
      </c>
      <c r="G633" s="177" t="s">
        <v>3787</v>
      </c>
      <c r="H633" s="179" t="str">
        <f>VLOOKUP(C633,[3]MTC!$A$1:$B$65536,2,0)</f>
        <v>M102.0603</v>
      </c>
      <c r="I633" s="181" t="str">
        <f t="shared" si="24"/>
        <v>M102.0603</v>
      </c>
    </row>
    <row r="634" spans="1:10" hidden="1" x14ac:dyDescent="0.25">
      <c r="A634" s="177">
        <v>24</v>
      </c>
      <c r="B634" s="177"/>
      <c r="C634" s="178" t="s">
        <v>3820</v>
      </c>
      <c r="D634" s="179" t="s">
        <v>3821</v>
      </c>
      <c r="E634" s="177" t="s">
        <v>2707</v>
      </c>
      <c r="F634" s="180">
        <v>0</v>
      </c>
      <c r="G634" s="177" t="s">
        <v>3787</v>
      </c>
      <c r="H634" s="179" t="e">
        <f>VLOOKUP(C634,[3]MTC!$A$1:$B$65536,2,0)</f>
        <v>#REF!</v>
      </c>
      <c r="J634" s="176" t="s">
        <v>2736</v>
      </c>
    </row>
    <row r="635" spans="1:10" hidden="1" x14ac:dyDescent="0.25">
      <c r="A635" s="177">
        <v>25</v>
      </c>
      <c r="B635" s="177" t="s">
        <v>354</v>
      </c>
      <c r="C635" s="178" t="s">
        <v>3822</v>
      </c>
      <c r="D635" s="179" t="s">
        <v>3823</v>
      </c>
      <c r="E635" s="177" t="s">
        <v>2707</v>
      </c>
      <c r="F635" s="180">
        <v>0</v>
      </c>
      <c r="G635" s="177" t="s">
        <v>3787</v>
      </c>
      <c r="H635" s="179" t="str">
        <f>VLOOKUP(C635,[3]MTC!$A$1:$B$65536,2,0)</f>
        <v>M102.0803</v>
      </c>
      <c r="I635" s="181" t="str">
        <f t="shared" si="24"/>
        <v>M102.0803</v>
      </c>
    </row>
    <row r="636" spans="1:10" hidden="1" x14ac:dyDescent="0.25">
      <c r="A636" s="177">
        <v>26</v>
      </c>
      <c r="B636" s="177" t="s">
        <v>356</v>
      </c>
      <c r="C636" s="178" t="s">
        <v>3824</v>
      </c>
      <c r="D636" s="179" t="s">
        <v>3825</v>
      </c>
      <c r="E636" s="177" t="s">
        <v>2707</v>
      </c>
      <c r="F636" s="180">
        <v>0</v>
      </c>
      <c r="G636" s="177" t="s">
        <v>3787</v>
      </c>
      <c r="H636" s="179" t="str">
        <f>VLOOKUP(C636,[3]MTC!$A$1:$B$65536,2,0)</f>
        <v>M102.0804</v>
      </c>
      <c r="I636" s="181" t="str">
        <f t="shared" si="24"/>
        <v>M102.0804</v>
      </c>
      <c r="J636" s="176" t="s">
        <v>2736</v>
      </c>
    </row>
    <row r="637" spans="1:10" hidden="1" x14ac:dyDescent="0.25">
      <c r="A637" s="177">
        <v>27</v>
      </c>
      <c r="B637" s="177" t="s">
        <v>356</v>
      </c>
      <c r="C637" s="178" t="s">
        <v>3826</v>
      </c>
      <c r="D637" s="179" t="s">
        <v>3827</v>
      </c>
      <c r="E637" s="177" t="s">
        <v>2707</v>
      </c>
      <c r="F637" s="180">
        <v>0</v>
      </c>
      <c r="G637" s="177" t="s">
        <v>3787</v>
      </c>
      <c r="H637" s="179" t="str">
        <f>VLOOKUP(C637,[3]MTC!$A$1:$B$65536,2,0)</f>
        <v>M102.0804</v>
      </c>
      <c r="I637" s="181" t="str">
        <f t="shared" si="24"/>
        <v>M102.0804</v>
      </c>
      <c r="J637" s="176" t="s">
        <v>2736</v>
      </c>
    </row>
    <row r="638" spans="1:10" hidden="1" x14ac:dyDescent="0.25">
      <c r="A638" s="177">
        <v>28</v>
      </c>
      <c r="B638" s="177" t="s">
        <v>358</v>
      </c>
      <c r="C638" s="178" t="s">
        <v>3828</v>
      </c>
      <c r="D638" s="179" t="s">
        <v>3829</v>
      </c>
      <c r="E638" s="177" t="s">
        <v>2707</v>
      </c>
      <c r="F638" s="180">
        <v>0</v>
      </c>
      <c r="G638" s="177" t="s">
        <v>3787</v>
      </c>
      <c r="H638" s="179" t="str">
        <f>VLOOKUP(C638,[3]MTC!$A$1:$B$65536,2,0)</f>
        <v>M102.0805</v>
      </c>
      <c r="I638" s="181" t="str">
        <f t="shared" si="24"/>
        <v>M102.0805</v>
      </c>
      <c r="J638" s="176" t="s">
        <v>2736</v>
      </c>
    </row>
    <row r="639" spans="1:10" hidden="1" x14ac:dyDescent="0.25">
      <c r="A639" s="177">
        <v>29</v>
      </c>
      <c r="B639" s="177" t="s">
        <v>362</v>
      </c>
      <c r="C639" s="178" t="s">
        <v>3830</v>
      </c>
      <c r="D639" s="179" t="s">
        <v>3831</v>
      </c>
      <c r="E639" s="177" t="s">
        <v>2707</v>
      </c>
      <c r="F639" s="180">
        <v>0</v>
      </c>
      <c r="G639" s="177" t="s">
        <v>3787</v>
      </c>
      <c r="H639" s="179" t="str">
        <f>VLOOKUP(C639,[3]MTC!$A$1:$B$65536,2,0)</f>
        <v>M102.0807</v>
      </c>
      <c r="I639" s="181" t="str">
        <f t="shared" si="24"/>
        <v>M102.0807</v>
      </c>
      <c r="J639" s="176" t="s">
        <v>2736</v>
      </c>
    </row>
    <row r="640" spans="1:10" hidden="1" x14ac:dyDescent="0.25">
      <c r="A640" s="177">
        <v>30</v>
      </c>
      <c r="B640" s="177" t="s">
        <v>368</v>
      </c>
      <c r="C640" s="178" t="s">
        <v>3832</v>
      </c>
      <c r="D640" s="179" t="s">
        <v>3833</v>
      </c>
      <c r="E640" s="177" t="s">
        <v>2707</v>
      </c>
      <c r="F640" s="180">
        <v>0</v>
      </c>
      <c r="G640" s="177" t="s">
        <v>3787</v>
      </c>
      <c r="H640" s="179" t="str">
        <f>VLOOKUP(C640,[3]MTC!$A$1:$B$65536,2,0)</f>
        <v>M102.0809</v>
      </c>
      <c r="I640" s="181" t="str">
        <f t="shared" si="24"/>
        <v>M102.0809</v>
      </c>
    </row>
    <row r="641" spans="1:10" hidden="1" x14ac:dyDescent="0.25">
      <c r="A641" s="177">
        <v>31</v>
      </c>
      <c r="B641" s="177"/>
      <c r="C641" s="178" t="s">
        <v>3834</v>
      </c>
      <c r="D641" s="179" t="s">
        <v>3835</v>
      </c>
      <c r="E641" s="177" t="s">
        <v>2707</v>
      </c>
      <c r="F641" s="180">
        <v>0</v>
      </c>
      <c r="G641" s="177" t="s">
        <v>3787</v>
      </c>
      <c r="H641" s="179" t="e">
        <f>VLOOKUP(C641,[3]MTC!$A$1:$B$65536,2,0)</f>
        <v>#REF!</v>
      </c>
      <c r="J641" s="176" t="s">
        <v>2736</v>
      </c>
    </row>
    <row r="642" spans="1:10" hidden="1" x14ac:dyDescent="0.25">
      <c r="A642" s="177">
        <v>32</v>
      </c>
      <c r="B642" s="177" t="s">
        <v>324</v>
      </c>
      <c r="C642" s="178" t="s">
        <v>3836</v>
      </c>
      <c r="D642" s="179" t="s">
        <v>3837</v>
      </c>
      <c r="E642" s="177" t="s">
        <v>2707</v>
      </c>
      <c r="F642" s="180">
        <v>0</v>
      </c>
      <c r="G642" s="177" t="s">
        <v>3787</v>
      </c>
      <c r="H642" s="179" t="str">
        <f>VLOOKUP(C642,[3]MTC!$A$1:$B$65536,2,0)</f>
        <v>M102.0601</v>
      </c>
      <c r="I642" s="181" t="str">
        <f t="shared" si="24"/>
        <v>M102.0601</v>
      </c>
    </row>
    <row r="643" spans="1:10" hidden="1" x14ac:dyDescent="0.25">
      <c r="A643" s="177">
        <v>33</v>
      </c>
      <c r="B643" s="177" t="s">
        <v>326</v>
      </c>
      <c r="C643" s="178" t="s">
        <v>3838</v>
      </c>
      <c r="D643" s="179" t="s">
        <v>3839</v>
      </c>
      <c r="E643" s="177" t="s">
        <v>2707</v>
      </c>
      <c r="F643" s="180">
        <v>0</v>
      </c>
      <c r="G643" s="177" t="s">
        <v>3787</v>
      </c>
      <c r="H643" s="179" t="str">
        <f>VLOOKUP(C643,[3]MTC!$A$1:$B$65536,2,0)</f>
        <v>M102.0602</v>
      </c>
      <c r="I643" s="181" t="str">
        <f t="shared" si="24"/>
        <v>M102.0602</v>
      </c>
    </row>
    <row r="644" spans="1:10" hidden="1" x14ac:dyDescent="0.25">
      <c r="A644" s="177">
        <v>35</v>
      </c>
      <c r="B644" s="177" t="s">
        <v>330</v>
      </c>
      <c r="C644" s="178" t="s">
        <v>3840</v>
      </c>
      <c r="D644" s="179" t="s">
        <v>3841</v>
      </c>
      <c r="E644" s="177" t="s">
        <v>2707</v>
      </c>
      <c r="F644" s="180">
        <v>0</v>
      </c>
      <c r="G644" s="177" t="s">
        <v>3787</v>
      </c>
      <c r="H644" s="179" t="str">
        <f>VLOOKUP(C644,[3]MTC!$A$1:$B$65536,2,0)</f>
        <v>M102.0604</v>
      </c>
      <c r="I644" s="181" t="str">
        <f t="shared" si="24"/>
        <v>M102.0604</v>
      </c>
    </row>
    <row r="645" spans="1:10" hidden="1" x14ac:dyDescent="0.25">
      <c r="A645" s="177">
        <v>36</v>
      </c>
      <c r="B645" s="177" t="s">
        <v>422</v>
      </c>
      <c r="C645" s="178" t="s">
        <v>3842</v>
      </c>
      <c r="D645" s="179" t="s">
        <v>3843</v>
      </c>
      <c r="E645" s="177" t="s">
        <v>2707</v>
      </c>
      <c r="F645" s="180">
        <v>0</v>
      </c>
      <c r="G645" s="177" t="s">
        <v>3787</v>
      </c>
      <c r="H645" s="179" t="str">
        <f>VLOOKUP(C645,[3]MTC!$A$1:$B$65536,2,0)</f>
        <v>M102.1304</v>
      </c>
      <c r="I645" s="181" t="str">
        <f t="shared" si="24"/>
        <v>M102.1304</v>
      </c>
      <c r="J645" s="176" t="s">
        <v>2736</v>
      </c>
    </row>
    <row r="646" spans="1:10" hidden="1" x14ac:dyDescent="0.25">
      <c r="A646" s="177">
        <v>37</v>
      </c>
      <c r="B646" s="182" t="s">
        <v>424</v>
      </c>
      <c r="C646" s="178" t="s">
        <v>3844</v>
      </c>
      <c r="D646" s="179" t="s">
        <v>3845</v>
      </c>
      <c r="E646" s="177" t="s">
        <v>2707</v>
      </c>
      <c r="F646" s="180">
        <v>0</v>
      </c>
      <c r="G646" s="177" t="s">
        <v>3787</v>
      </c>
      <c r="H646" s="179" t="str">
        <f>VLOOKUP(C646,[3]MTC!$A$1:$B$65536,2,0)</f>
        <v>M102.1304</v>
      </c>
      <c r="I646" s="184" t="e">
        <f>#REF!</f>
        <v>#REF!</v>
      </c>
    </row>
    <row r="647" spans="1:10" hidden="1" x14ac:dyDescent="0.25">
      <c r="A647" s="177">
        <v>38</v>
      </c>
      <c r="B647" s="177" t="s">
        <v>1258</v>
      </c>
      <c r="C647" s="178" t="s">
        <v>3846</v>
      </c>
      <c r="D647" s="179" t="s">
        <v>3847</v>
      </c>
      <c r="E647" s="177" t="s">
        <v>2707</v>
      </c>
      <c r="F647" s="180">
        <v>0</v>
      </c>
      <c r="G647" s="177" t="s">
        <v>3787</v>
      </c>
      <c r="H647" s="179" t="str">
        <f>VLOOKUP(C647,[3]MTC!$A$1:$B$65536,2,0)</f>
        <v>M112.0501</v>
      </c>
      <c r="I647" s="181" t="str">
        <f t="shared" ref="I647:I655" si="25">H647</f>
        <v>M112.0501</v>
      </c>
    </row>
    <row r="648" spans="1:10" hidden="1" x14ac:dyDescent="0.25">
      <c r="A648" s="177">
        <v>40</v>
      </c>
      <c r="B648" s="177" t="s">
        <v>1373</v>
      </c>
      <c r="C648" s="178" t="s">
        <v>3848</v>
      </c>
      <c r="D648" s="179" t="s">
        <v>3849</v>
      </c>
      <c r="E648" s="177" t="s">
        <v>2707</v>
      </c>
      <c r="F648" s="180">
        <v>0</v>
      </c>
      <c r="G648" s="177" t="s">
        <v>3787</v>
      </c>
      <c r="H648" s="179" t="str">
        <f>VLOOKUP(C648,[3]MTC!$A$1:$B$65536,2,0)</f>
        <v>M112.2001</v>
      </c>
      <c r="I648" s="181" t="str">
        <f t="shared" si="25"/>
        <v>M112.2001</v>
      </c>
      <c r="J648" s="176" t="s">
        <v>2736</v>
      </c>
    </row>
    <row r="649" spans="1:10" hidden="1" x14ac:dyDescent="0.25">
      <c r="A649" s="177">
        <v>41</v>
      </c>
      <c r="B649" s="177"/>
      <c r="C649" s="178" t="s">
        <v>3850</v>
      </c>
      <c r="D649" s="179" t="s">
        <v>3851</v>
      </c>
      <c r="E649" s="177" t="s">
        <v>2707</v>
      </c>
      <c r="F649" s="180">
        <v>0</v>
      </c>
      <c r="G649" s="177" t="s">
        <v>3787</v>
      </c>
      <c r="H649" s="179" t="e">
        <f>VLOOKUP(C649,[3]MTC!$A$1:$B$65536,2,0)</f>
        <v>#REF!</v>
      </c>
      <c r="J649" s="176" t="s">
        <v>2736</v>
      </c>
    </row>
    <row r="650" spans="1:10" hidden="1" x14ac:dyDescent="0.25">
      <c r="A650" s="177">
        <v>42</v>
      </c>
      <c r="B650" s="177" t="s">
        <v>1433</v>
      </c>
      <c r="C650" s="178" t="s">
        <v>3852</v>
      </c>
      <c r="D650" s="179" t="s">
        <v>3853</v>
      </c>
      <c r="E650" s="177" t="s">
        <v>2707</v>
      </c>
      <c r="F650" s="180">
        <v>0</v>
      </c>
      <c r="G650" s="177" t="s">
        <v>3787</v>
      </c>
      <c r="H650" s="179" t="str">
        <f>VLOOKUP(C650,[3]MTC!$A$1:$B$65536,2,0)</f>
        <v>M112.3201</v>
      </c>
      <c r="I650" s="181" t="str">
        <f t="shared" si="25"/>
        <v>M112.3201</v>
      </c>
    </row>
    <row r="651" spans="1:10" hidden="1" x14ac:dyDescent="0.25">
      <c r="A651" s="177">
        <v>44</v>
      </c>
      <c r="B651" s="177" t="s">
        <v>1453</v>
      </c>
      <c r="C651" s="178" t="s">
        <v>3854</v>
      </c>
      <c r="D651" s="179" t="s">
        <v>3855</v>
      </c>
      <c r="E651" s="177" t="s">
        <v>2707</v>
      </c>
      <c r="F651" s="180">
        <v>0</v>
      </c>
      <c r="G651" s="177" t="s">
        <v>3787</v>
      </c>
      <c r="H651" s="179" t="str">
        <f>VLOOKUP(C651,[3]MTC!$A$1:$B$65536,2,0)</f>
        <v>M112.3601</v>
      </c>
      <c r="I651" s="181" t="str">
        <f t="shared" si="25"/>
        <v>M112.3601</v>
      </c>
      <c r="J651" s="176" t="s">
        <v>2736</v>
      </c>
    </row>
    <row r="652" spans="1:10" hidden="1" x14ac:dyDescent="0.25">
      <c r="A652" s="177">
        <v>45</v>
      </c>
      <c r="B652" s="177" t="s">
        <v>1652</v>
      </c>
      <c r="C652" s="178" t="s">
        <v>3856</v>
      </c>
      <c r="D652" s="179" t="s">
        <v>3857</v>
      </c>
      <c r="E652" s="177" t="s">
        <v>2707</v>
      </c>
      <c r="F652" s="180">
        <v>0</v>
      </c>
      <c r="G652" s="177" t="s">
        <v>3787</v>
      </c>
      <c r="H652" s="179" t="str">
        <f>VLOOKUP(C652,[3]MTC!$A$1:$B$65536,2,0)</f>
        <v>M202.0008</v>
      </c>
      <c r="I652" s="181" t="str">
        <f t="shared" si="25"/>
        <v>M202.0008</v>
      </c>
    </row>
    <row r="653" spans="1:10" hidden="1" x14ac:dyDescent="0.25">
      <c r="A653" s="177">
        <v>46</v>
      </c>
      <c r="B653" s="177" t="s">
        <v>1453</v>
      </c>
      <c r="C653" s="178" t="s">
        <v>3858</v>
      </c>
      <c r="D653" s="179" t="s">
        <v>3859</v>
      </c>
      <c r="E653" s="177" t="s">
        <v>2707</v>
      </c>
      <c r="F653" s="180">
        <v>0</v>
      </c>
      <c r="G653" s="177" t="s">
        <v>3787</v>
      </c>
      <c r="H653" s="179" t="str">
        <f>VLOOKUP(C653,[3]MTC!$A$1:$B$65536,2,0)</f>
        <v>M112.3601</v>
      </c>
      <c r="I653" s="181" t="str">
        <f t="shared" si="25"/>
        <v>M112.3601</v>
      </c>
      <c r="J653" s="176" t="s">
        <v>2736</v>
      </c>
    </row>
    <row r="654" spans="1:10" hidden="1" x14ac:dyDescent="0.25">
      <c r="A654" s="177">
        <v>48</v>
      </c>
      <c r="B654" s="177" t="s">
        <v>1470</v>
      </c>
      <c r="C654" s="178" t="s">
        <v>3860</v>
      </c>
      <c r="D654" s="179" t="s">
        <v>3861</v>
      </c>
      <c r="E654" s="177" t="s">
        <v>2707</v>
      </c>
      <c r="F654" s="180">
        <v>0</v>
      </c>
      <c r="G654" s="177" t="s">
        <v>3787</v>
      </c>
      <c r="H654" s="179" t="str">
        <f>VLOOKUP(C654,[3]MTC!$A$1:$B$65536,2,0)</f>
        <v>M112.3901</v>
      </c>
      <c r="I654" s="181" t="str">
        <f t="shared" si="25"/>
        <v>M112.3901</v>
      </c>
    </row>
    <row r="655" spans="1:10" hidden="1" x14ac:dyDescent="0.25">
      <c r="A655" s="177">
        <v>49</v>
      </c>
      <c r="B655" s="177" t="s">
        <v>1484</v>
      </c>
      <c r="C655" s="178" t="s">
        <v>3862</v>
      </c>
      <c r="D655" s="179" t="s">
        <v>3863</v>
      </c>
      <c r="E655" s="177" t="s">
        <v>2707</v>
      </c>
      <c r="F655" s="180">
        <v>0</v>
      </c>
      <c r="G655" s="177" t="s">
        <v>3787</v>
      </c>
      <c r="H655" s="179" t="str">
        <f>VLOOKUP(C655,[3]MTC!$A$1:$B$65536,2,0)</f>
        <v>M112.4101</v>
      </c>
      <c r="I655" s="181" t="str">
        <f t="shared" si="25"/>
        <v>M112.4101</v>
      </c>
    </row>
    <row r="656" spans="1:10" hidden="1" x14ac:dyDescent="0.25">
      <c r="A656" s="177">
        <v>50</v>
      </c>
      <c r="B656" s="177"/>
      <c r="C656" s="178" t="s">
        <v>3864</v>
      </c>
      <c r="D656" s="179" t="s">
        <v>3865</v>
      </c>
      <c r="E656" s="177" t="s">
        <v>2707</v>
      </c>
      <c r="F656" s="180">
        <v>0</v>
      </c>
      <c r="G656" s="177" t="s">
        <v>3787</v>
      </c>
      <c r="H656" s="179" t="e">
        <f>VLOOKUP(C656,[3]MTC!$A$1:$B$65536,2,0)</f>
        <v>#REF!</v>
      </c>
      <c r="J656" s="176" t="s">
        <v>2736</v>
      </c>
    </row>
    <row r="657" spans="1:10" hidden="1" x14ac:dyDescent="0.25">
      <c r="A657" s="177">
        <v>51</v>
      </c>
      <c r="B657" s="177"/>
      <c r="C657" s="178" t="s">
        <v>3866</v>
      </c>
      <c r="D657" s="179" t="s">
        <v>3867</v>
      </c>
      <c r="E657" s="177" t="s">
        <v>2707</v>
      </c>
      <c r="F657" s="180">
        <v>0</v>
      </c>
      <c r="G657" s="177" t="s">
        <v>3787</v>
      </c>
      <c r="H657" s="179" t="e">
        <f>VLOOKUP(C657,[3]MTC!$A$1:$B$65536,2,0)</f>
        <v>#REF!</v>
      </c>
      <c r="J657" s="176" t="s">
        <v>2736</v>
      </c>
    </row>
    <row r="658" spans="1:10" hidden="1" x14ac:dyDescent="0.25">
      <c r="A658" s="177">
        <v>52</v>
      </c>
      <c r="B658" s="182" t="s">
        <v>1346</v>
      </c>
      <c r="C658" s="178" t="s">
        <v>3868</v>
      </c>
      <c r="D658" s="179" t="s">
        <v>3869</v>
      </c>
      <c r="E658" s="177" t="s">
        <v>2707</v>
      </c>
      <c r="F658" s="180">
        <v>0</v>
      </c>
      <c r="G658" s="177" t="s">
        <v>3787</v>
      </c>
      <c r="H658" s="179" t="e">
        <f>VLOOKUP(C658,[3]MTC!$A$1:$B$65536,2,0)</f>
        <v>#N/A</v>
      </c>
      <c r="I658" s="184" t="e">
        <f>#REF!</f>
        <v>#REF!</v>
      </c>
    </row>
    <row r="659" spans="1:10" hidden="1" x14ac:dyDescent="0.25">
      <c r="A659" s="177">
        <v>54</v>
      </c>
      <c r="B659" s="177" t="s">
        <v>1182</v>
      </c>
      <c r="C659" s="178" t="s">
        <v>3870</v>
      </c>
      <c r="D659" s="179" t="s">
        <v>1183</v>
      </c>
      <c r="E659" s="177" t="s">
        <v>2707</v>
      </c>
      <c r="F659" s="180">
        <v>0</v>
      </c>
      <c r="G659" s="177" t="s">
        <v>3787</v>
      </c>
      <c r="H659" s="179" t="str">
        <f>VLOOKUP(C659,[3]MTC!$A$1:$B$65536,2,0)</f>
        <v>M111.0102</v>
      </c>
      <c r="I659" s="181" t="str">
        <f t="shared" ref="I659:I667" si="26">H659</f>
        <v>M111.0102</v>
      </c>
    </row>
    <row r="660" spans="1:10" hidden="1" x14ac:dyDescent="0.25">
      <c r="A660" s="177">
        <v>55</v>
      </c>
      <c r="B660" s="177" t="s">
        <v>1341</v>
      </c>
      <c r="C660" s="178" t="s">
        <v>3871</v>
      </c>
      <c r="D660" s="179" t="s">
        <v>3872</v>
      </c>
      <c r="E660" s="177" t="s">
        <v>2707</v>
      </c>
      <c r="F660" s="180">
        <v>0</v>
      </c>
      <c r="G660" s="177" t="s">
        <v>3787</v>
      </c>
      <c r="H660" s="179" t="str">
        <f>VLOOKUP(C660,[3]MTC!$A$1:$B$65536,2,0)</f>
        <v>M112.1601</v>
      </c>
      <c r="I660" s="181" t="str">
        <f t="shared" si="26"/>
        <v>M112.1601</v>
      </c>
    </row>
    <row r="661" spans="1:10" hidden="1" x14ac:dyDescent="0.25">
      <c r="A661" s="177">
        <v>56</v>
      </c>
      <c r="B661" s="177" t="s">
        <v>1847</v>
      </c>
      <c r="C661" s="178" t="s">
        <v>3873</v>
      </c>
      <c r="D661" s="179" t="s">
        <v>3874</v>
      </c>
      <c r="E661" s="177" t="s">
        <v>2707</v>
      </c>
      <c r="F661" s="180">
        <v>0</v>
      </c>
      <c r="G661" s="177" t="s">
        <v>3787</v>
      </c>
      <c r="H661" s="179" t="str">
        <f>VLOOKUP(C661,[3]MTC!$A$1:$B$65536,2,0)</f>
        <v>M202.0073</v>
      </c>
      <c r="I661" s="181" t="str">
        <f t="shared" si="26"/>
        <v>M202.0073</v>
      </c>
    </row>
    <row r="662" spans="1:10" hidden="1" x14ac:dyDescent="0.25">
      <c r="A662" s="177">
        <v>60</v>
      </c>
      <c r="B662" s="177"/>
      <c r="C662" s="178" t="s">
        <v>3875</v>
      </c>
      <c r="D662" s="179" t="s">
        <v>3876</v>
      </c>
      <c r="E662" s="177" t="s">
        <v>2707</v>
      </c>
      <c r="F662" s="180">
        <v>0</v>
      </c>
      <c r="G662" s="177" t="s">
        <v>3787</v>
      </c>
      <c r="H662" s="179" t="e">
        <f>VLOOKUP(C662,[3]MTC!$A$1:$B$65536,2,0)</f>
        <v>#REF!</v>
      </c>
      <c r="J662" s="176" t="s">
        <v>2736</v>
      </c>
    </row>
    <row r="663" spans="1:10" hidden="1" x14ac:dyDescent="0.25">
      <c r="A663" s="177">
        <v>61</v>
      </c>
      <c r="B663" s="177" t="s">
        <v>1179</v>
      </c>
      <c r="C663" s="178" t="s">
        <v>3877</v>
      </c>
      <c r="D663" s="179" t="s">
        <v>3878</v>
      </c>
      <c r="E663" s="177" t="s">
        <v>2707</v>
      </c>
      <c r="F663" s="180">
        <v>0</v>
      </c>
      <c r="G663" s="177" t="s">
        <v>3787</v>
      </c>
      <c r="H663" s="179" t="str">
        <f>VLOOKUP(C663,[3]MTC!$A$1:$B$65536,2,0)</f>
        <v>M111.0101</v>
      </c>
      <c r="I663" s="181" t="str">
        <f t="shared" si="26"/>
        <v>M111.0101</v>
      </c>
    </row>
    <row r="664" spans="1:10" hidden="1" x14ac:dyDescent="0.25">
      <c r="A664" s="177">
        <v>64</v>
      </c>
      <c r="B664" s="177" t="s">
        <v>1325</v>
      </c>
      <c r="C664" s="178" t="s">
        <v>3879</v>
      </c>
      <c r="D664" s="179" t="s">
        <v>1326</v>
      </c>
      <c r="E664" s="177" t="s">
        <v>2707</v>
      </c>
      <c r="F664" s="180">
        <v>0</v>
      </c>
      <c r="G664" s="177" t="s">
        <v>3787</v>
      </c>
      <c r="H664" s="179" t="str">
        <f>VLOOKUP(C664,[3]MTC!$A$1:$B$65536,2,0)</f>
        <v>M112.1403</v>
      </c>
      <c r="I664" s="181" t="str">
        <f t="shared" si="26"/>
        <v>M112.1403</v>
      </c>
    </row>
    <row r="665" spans="1:10" hidden="1" x14ac:dyDescent="0.25">
      <c r="A665" s="177">
        <v>65</v>
      </c>
      <c r="B665" s="177" t="s">
        <v>1320</v>
      </c>
      <c r="C665" s="178" t="s">
        <v>3880</v>
      </c>
      <c r="D665" s="179" t="s">
        <v>3881</v>
      </c>
      <c r="E665" s="177" t="s">
        <v>2707</v>
      </c>
      <c r="F665" s="180">
        <v>0</v>
      </c>
      <c r="G665" s="177" t="s">
        <v>3787</v>
      </c>
      <c r="H665" s="179" t="str">
        <f>VLOOKUP(C665,[3]MTC!$A$1:$B$65536,2,0)</f>
        <v>M112.1401</v>
      </c>
      <c r="I665" s="181" t="str">
        <f t="shared" si="26"/>
        <v>M112.1401</v>
      </c>
    </row>
    <row r="666" spans="1:10" hidden="1" x14ac:dyDescent="0.25">
      <c r="A666" s="177">
        <v>66</v>
      </c>
      <c r="B666" s="177" t="s">
        <v>1670</v>
      </c>
      <c r="C666" s="178" t="s">
        <v>3882</v>
      </c>
      <c r="D666" s="179" t="s">
        <v>3883</v>
      </c>
      <c r="E666" s="177" t="s">
        <v>2707</v>
      </c>
      <c r="F666" s="180">
        <v>0</v>
      </c>
      <c r="G666" s="177" t="s">
        <v>3787</v>
      </c>
      <c r="H666" s="179" t="str">
        <f>VLOOKUP(C666,[3]MTC!$A$1:$B$65536,2,0)</f>
        <v>M202.0014</v>
      </c>
      <c r="I666" s="181" t="str">
        <f t="shared" si="26"/>
        <v>M202.0014</v>
      </c>
    </row>
    <row r="667" spans="1:10" hidden="1" x14ac:dyDescent="0.25">
      <c r="A667" s="177">
        <v>67</v>
      </c>
      <c r="B667" s="177" t="s">
        <v>1652</v>
      </c>
      <c r="C667" s="178" t="s">
        <v>3884</v>
      </c>
      <c r="D667" s="179" t="s">
        <v>3885</v>
      </c>
      <c r="E667" s="177" t="s">
        <v>2707</v>
      </c>
      <c r="F667" s="180">
        <v>0</v>
      </c>
      <c r="G667" s="177" t="s">
        <v>3787</v>
      </c>
      <c r="H667" s="179" t="str">
        <f>VLOOKUP(C667,[3]MTC!$A$1:$B$65536,2,0)</f>
        <v>M202.0008</v>
      </c>
      <c r="I667" s="181" t="str">
        <f t="shared" si="26"/>
        <v>M202.0008</v>
      </c>
    </row>
    <row r="668" spans="1:10" hidden="1" x14ac:dyDescent="0.25">
      <c r="A668" s="177">
        <v>68</v>
      </c>
      <c r="B668" s="177"/>
      <c r="C668" s="178" t="s">
        <v>3886</v>
      </c>
      <c r="D668" s="179" t="s">
        <v>3887</v>
      </c>
      <c r="E668" s="177" t="s">
        <v>2707</v>
      </c>
      <c r="F668" s="180">
        <v>0</v>
      </c>
      <c r="G668" s="177" t="s">
        <v>3787</v>
      </c>
      <c r="H668" s="179" t="e">
        <f>VLOOKUP(C668,[3]MTC!$A$1:$B$65536,2,0)</f>
        <v>#REF!</v>
      </c>
      <c r="J668" s="176" t="s">
        <v>2736</v>
      </c>
    </row>
    <row r="669" spans="1:10" hidden="1" x14ac:dyDescent="0.25">
      <c r="A669" s="177">
        <v>70</v>
      </c>
      <c r="B669" s="182" t="s">
        <v>75</v>
      </c>
      <c r="C669" s="178" t="s">
        <v>3888</v>
      </c>
      <c r="D669" s="179" t="s">
        <v>3889</v>
      </c>
      <c r="E669" s="177" t="s">
        <v>2707</v>
      </c>
      <c r="F669" s="180">
        <v>0</v>
      </c>
      <c r="G669" s="177" t="s">
        <v>3787</v>
      </c>
      <c r="H669" s="179" t="str">
        <f>VLOOKUP(C669,[3]MTC!$A$1:$B$65536,2,0)</f>
        <v>M101.0501a</v>
      </c>
      <c r="I669" s="184" t="e">
        <f>#REF!</f>
        <v>#REF!</v>
      </c>
    </row>
    <row r="670" spans="1:10" hidden="1" x14ac:dyDescent="0.25">
      <c r="A670" s="177">
        <v>71</v>
      </c>
      <c r="B670" s="177" t="s">
        <v>1424</v>
      </c>
      <c r="C670" s="178" t="s">
        <v>3890</v>
      </c>
      <c r="D670" s="179" t="s">
        <v>3891</v>
      </c>
      <c r="E670" s="177" t="s">
        <v>2707</v>
      </c>
      <c r="F670" s="180">
        <v>0</v>
      </c>
      <c r="G670" s="177" t="s">
        <v>3787</v>
      </c>
      <c r="H670" s="179" t="str">
        <f>VLOOKUP(C670,[3]MTC!$A$1:$B$65536,2,0)</f>
        <v>M112.3001</v>
      </c>
      <c r="I670" s="181" t="str">
        <f>H670</f>
        <v>M112.3001</v>
      </c>
    </row>
    <row r="671" spans="1:10" hidden="1" x14ac:dyDescent="0.25">
      <c r="A671" s="177">
        <v>73</v>
      </c>
      <c r="B671" s="182" t="s">
        <v>890</v>
      </c>
      <c r="C671" s="178" t="s">
        <v>3892</v>
      </c>
      <c r="D671" s="179" t="s">
        <v>3893</v>
      </c>
      <c r="E671" s="177" t="s">
        <v>2707</v>
      </c>
      <c r="F671" s="180">
        <v>0</v>
      </c>
      <c r="G671" s="177" t="s">
        <v>3787</v>
      </c>
      <c r="H671" s="179" t="str">
        <f>VLOOKUP(C671,[3]MTC!$A$1:$B$65536,2,0)</f>
        <v>M106.0804</v>
      </c>
      <c r="I671" s="184" t="e">
        <f>#REF!</f>
        <v>#REF!</v>
      </c>
    </row>
    <row r="672" spans="1:10" hidden="1" x14ac:dyDescent="0.25">
      <c r="A672" s="177">
        <v>76</v>
      </c>
      <c r="B672" s="182" t="s">
        <v>787</v>
      </c>
      <c r="C672" s="178" t="s">
        <v>3894</v>
      </c>
      <c r="D672" s="179" t="s">
        <v>3895</v>
      </c>
      <c r="E672" s="177" t="s">
        <v>2707</v>
      </c>
      <c r="F672" s="180">
        <v>0</v>
      </c>
      <c r="G672" s="177" t="s">
        <v>3787</v>
      </c>
      <c r="H672" s="179" t="str">
        <f>VLOOKUP(C672,[3]MTC!$A$1:$B$65536,2,0)</f>
        <v>M106.0104</v>
      </c>
      <c r="I672" s="184" t="e">
        <f>#REF!</f>
        <v>#REF!</v>
      </c>
    </row>
    <row r="673" spans="1:10" hidden="1" x14ac:dyDescent="0.25">
      <c r="A673" s="177">
        <v>78</v>
      </c>
      <c r="B673" s="177"/>
      <c r="C673" s="178" t="s">
        <v>3896</v>
      </c>
      <c r="D673" s="179" t="s">
        <v>3897</v>
      </c>
      <c r="E673" s="177" t="s">
        <v>2707</v>
      </c>
      <c r="F673" s="180">
        <v>0</v>
      </c>
      <c r="G673" s="177" t="s">
        <v>3787</v>
      </c>
      <c r="H673" s="179" t="e">
        <f>VLOOKUP(C673,[3]MTC!$A$1:$B$65536,2,0)</f>
        <v>#REF!</v>
      </c>
      <c r="J673" s="176" t="s">
        <v>2736</v>
      </c>
    </row>
    <row r="674" spans="1:10" hidden="1" x14ac:dyDescent="0.25">
      <c r="A674" s="177">
        <v>79</v>
      </c>
      <c r="B674" s="177"/>
      <c r="C674" s="178" t="s">
        <v>3898</v>
      </c>
      <c r="D674" s="179" t="s">
        <v>3899</v>
      </c>
      <c r="E674" s="177" t="s">
        <v>2707</v>
      </c>
      <c r="F674" s="180">
        <v>0</v>
      </c>
      <c r="G674" s="177" t="s">
        <v>3787</v>
      </c>
      <c r="H674" s="179" t="e">
        <f>VLOOKUP(C674,[3]MTC!$A$1:$B$65536,2,0)</f>
        <v>#REF!</v>
      </c>
      <c r="J674" s="176" t="s">
        <v>2736</v>
      </c>
    </row>
    <row r="675" spans="1:10" hidden="1" x14ac:dyDescent="0.25">
      <c r="A675" s="177">
        <v>80</v>
      </c>
      <c r="B675" s="177"/>
      <c r="C675" s="178" t="s">
        <v>3900</v>
      </c>
      <c r="D675" s="179" t="s">
        <v>3901</v>
      </c>
      <c r="E675" s="177" t="s">
        <v>2707</v>
      </c>
      <c r="F675" s="180">
        <v>0</v>
      </c>
      <c r="G675" s="177" t="s">
        <v>3787</v>
      </c>
      <c r="H675" s="179" t="e">
        <f>VLOOKUP(C675,[3]MTC!$A$1:$B$65536,2,0)</f>
        <v>#REF!</v>
      </c>
      <c r="J675" s="176" t="s">
        <v>2736</v>
      </c>
    </row>
    <row r="676" spans="1:10" hidden="1" x14ac:dyDescent="0.25">
      <c r="A676" s="177">
        <v>83</v>
      </c>
      <c r="B676" s="177" t="s">
        <v>1512</v>
      </c>
      <c r="C676" s="178" t="s">
        <v>3902</v>
      </c>
      <c r="D676" s="179" t="s">
        <v>3903</v>
      </c>
      <c r="E676" s="177" t="s">
        <v>2707</v>
      </c>
      <c r="F676" s="180">
        <v>0</v>
      </c>
      <c r="G676" s="177" t="s">
        <v>3787</v>
      </c>
      <c r="H676" s="179" t="str">
        <f>VLOOKUP(C676,[3]MTC!$A$1:$B$65536,2,0)</f>
        <v>M112.4402</v>
      </c>
      <c r="I676" s="181" t="str">
        <f>H676</f>
        <v>M112.4402</v>
      </c>
      <c r="J676" s="176" t="s">
        <v>2736</v>
      </c>
    </row>
    <row r="677" spans="1:10" hidden="1" x14ac:dyDescent="0.25">
      <c r="A677" s="177">
        <v>84</v>
      </c>
      <c r="B677" s="177" t="s">
        <v>881</v>
      </c>
      <c r="C677" s="178" t="s">
        <v>3904</v>
      </c>
      <c r="D677" s="179" t="s">
        <v>3905</v>
      </c>
      <c r="E677" s="177" t="s">
        <v>2707</v>
      </c>
      <c r="F677" s="180">
        <v>0</v>
      </c>
      <c r="G677" s="177" t="s">
        <v>3787</v>
      </c>
      <c r="H677" s="179" t="str">
        <f>VLOOKUP(C677,[3]MTC!$A$1:$B$65536,2,0)</f>
        <v>M106.0801</v>
      </c>
      <c r="I677" s="181" t="str">
        <f>H677</f>
        <v>M106.0801</v>
      </c>
    </row>
    <row r="678" spans="1:10" hidden="1" x14ac:dyDescent="0.25">
      <c r="A678" s="177">
        <v>85</v>
      </c>
      <c r="B678" s="182" t="s">
        <v>1026</v>
      </c>
      <c r="C678" s="178" t="s">
        <v>3906</v>
      </c>
      <c r="D678" s="179" t="s">
        <v>3907</v>
      </c>
      <c r="E678" s="177" t="s">
        <v>2707</v>
      </c>
      <c r="F678" s="180">
        <v>0</v>
      </c>
      <c r="G678" s="177" t="s">
        <v>3787</v>
      </c>
      <c r="H678" s="179" t="str">
        <f>VLOOKUP(C678,[3]MTC!$A$1:$B$65536,2,0)</f>
        <v>M109.0101a</v>
      </c>
      <c r="I678" s="184" t="e">
        <f>#REF!</f>
        <v>#REF!</v>
      </c>
    </row>
    <row r="679" spans="1:10" hidden="1" x14ac:dyDescent="0.25">
      <c r="A679" s="177">
        <v>86</v>
      </c>
      <c r="B679" s="177" t="s">
        <v>1328</v>
      </c>
      <c r="C679" s="178" t="s">
        <v>3908</v>
      </c>
      <c r="D679" s="179" t="s">
        <v>3909</v>
      </c>
      <c r="E679" s="177" t="s">
        <v>2707</v>
      </c>
      <c r="F679" s="180">
        <v>0</v>
      </c>
      <c r="G679" s="177" t="s">
        <v>3787</v>
      </c>
      <c r="H679" s="179" t="str">
        <f>VLOOKUP(C679,[3]MTC!$A$1:$B$65536,2,0)</f>
        <v>M112.1404</v>
      </c>
      <c r="I679" s="181" t="str">
        <f>H679</f>
        <v>M112.1404</v>
      </c>
    </row>
    <row r="680" spans="1:10" hidden="1" x14ac:dyDescent="0.25">
      <c r="A680" s="177">
        <v>87</v>
      </c>
      <c r="B680" s="177" t="s">
        <v>387</v>
      </c>
      <c r="C680" s="178" t="s">
        <v>3910</v>
      </c>
      <c r="D680" s="179" t="s">
        <v>3911</v>
      </c>
      <c r="E680" s="177" t="s">
        <v>2707</v>
      </c>
      <c r="F680" s="180">
        <v>0</v>
      </c>
      <c r="G680" s="177" t="s">
        <v>3787</v>
      </c>
      <c r="H680" s="179" t="str">
        <f>VLOOKUP(C680,[3]MTC!$A$1:$B$65536,2,0)</f>
        <v>M102.1101</v>
      </c>
      <c r="I680" s="181" t="str">
        <f>H680</f>
        <v>M102.1101</v>
      </c>
    </row>
    <row r="681" spans="1:10" hidden="1" x14ac:dyDescent="0.25">
      <c r="A681" s="177">
        <v>88</v>
      </c>
      <c r="B681" s="177" t="s">
        <v>390</v>
      </c>
      <c r="C681" s="178" t="s">
        <v>3912</v>
      </c>
      <c r="D681" s="179" t="s">
        <v>3913</v>
      </c>
      <c r="E681" s="177" t="s">
        <v>2707</v>
      </c>
      <c r="F681" s="180">
        <v>0</v>
      </c>
      <c r="G681" s="177" t="s">
        <v>3787</v>
      </c>
      <c r="H681" s="179" t="str">
        <f>VLOOKUP(C681,[3]MTC!$A$1:$B$65536,2,0)</f>
        <v>M102.1102</v>
      </c>
      <c r="I681" s="181" t="str">
        <f>H681</f>
        <v>M102.1102</v>
      </c>
    </row>
    <row r="682" spans="1:10" hidden="1" x14ac:dyDescent="0.25">
      <c r="A682" s="177">
        <v>91</v>
      </c>
      <c r="B682" s="177"/>
      <c r="C682" s="178" t="s">
        <v>3914</v>
      </c>
      <c r="D682" s="179" t="s">
        <v>3915</v>
      </c>
      <c r="E682" s="177" t="s">
        <v>2707</v>
      </c>
      <c r="F682" s="180">
        <v>0</v>
      </c>
      <c r="G682" s="177" t="s">
        <v>3787</v>
      </c>
      <c r="H682" s="179" t="e">
        <f>VLOOKUP(C682,[3]MTC!$A$1:$B$65536,2,0)</f>
        <v>#REF!</v>
      </c>
      <c r="J682" s="176" t="s">
        <v>2736</v>
      </c>
    </row>
    <row r="683" spans="1:10" hidden="1" x14ac:dyDescent="0.25">
      <c r="A683" s="177">
        <v>92</v>
      </c>
      <c r="B683" s="177"/>
      <c r="C683" s="178" t="s">
        <v>3916</v>
      </c>
      <c r="D683" s="179" t="s">
        <v>3917</v>
      </c>
      <c r="E683" s="177" t="s">
        <v>2707</v>
      </c>
      <c r="F683" s="180">
        <v>0</v>
      </c>
      <c r="G683" s="177" t="s">
        <v>3787</v>
      </c>
      <c r="H683" s="179" t="e">
        <f>VLOOKUP(C683,[3]MTC!$A$1:$B$65536,2,0)</f>
        <v>#REF!</v>
      </c>
      <c r="J683" s="176" t="s">
        <v>2736</v>
      </c>
    </row>
    <row r="684" spans="1:10" hidden="1" x14ac:dyDescent="0.25">
      <c r="A684" s="177">
        <v>93</v>
      </c>
      <c r="B684" s="177"/>
      <c r="C684" s="178" t="s">
        <v>3918</v>
      </c>
      <c r="D684" s="179" t="s">
        <v>3919</v>
      </c>
      <c r="E684" s="177" t="s">
        <v>2707</v>
      </c>
      <c r="F684" s="180">
        <v>0</v>
      </c>
      <c r="G684" s="177" t="s">
        <v>3787</v>
      </c>
      <c r="H684" s="179" t="e">
        <f>VLOOKUP(C684,[3]MTC!$A$1:$B$65536,2,0)</f>
        <v>#REF!</v>
      </c>
      <c r="J684" s="176" t="s">
        <v>2736</v>
      </c>
    </row>
    <row r="685" spans="1:10" hidden="1" x14ac:dyDescent="0.25">
      <c r="A685" s="194">
        <v>94</v>
      </c>
      <c r="B685" s="195" t="s">
        <v>479</v>
      </c>
      <c r="C685" s="196" t="s">
        <v>3920</v>
      </c>
      <c r="D685" s="197" t="s">
        <v>3921</v>
      </c>
      <c r="E685" s="194" t="s">
        <v>2707</v>
      </c>
      <c r="F685" s="198">
        <v>0</v>
      </c>
      <c r="G685" s="194" t="s">
        <v>3787</v>
      </c>
      <c r="H685" s="197" t="e">
        <f>VLOOKUP(C685,[3]MTC!$A$1:$B$65536,2,0)</f>
        <v>#REF!</v>
      </c>
      <c r="I685" s="184" t="e">
        <f>#REF!</f>
        <v>#REF!</v>
      </c>
      <c r="J685" s="176" t="s">
        <v>2949</v>
      </c>
    </row>
    <row r="686" spans="1:10" x14ac:dyDescent="0.25">
      <c r="G686" s="176"/>
    </row>
    <row r="687" spans="1:10" x14ac:dyDescent="0.25">
      <c r="G687" s="176"/>
    </row>
    <row r="688" spans="1:10" x14ac:dyDescent="0.25">
      <c r="G688" s="176"/>
    </row>
    <row r="689" spans="7:7" x14ac:dyDescent="0.25">
      <c r="G689" s="176"/>
    </row>
    <row r="690" spans="7:7" x14ac:dyDescent="0.25">
      <c r="G690" s="176"/>
    </row>
    <row r="691" spans="7:7" x14ac:dyDescent="0.25">
      <c r="G691" s="176"/>
    </row>
    <row r="692" spans="7:7" x14ac:dyDescent="0.25">
      <c r="G692" s="176"/>
    </row>
    <row r="693" spans="7:7" x14ac:dyDescent="0.25">
      <c r="G693" s="176"/>
    </row>
    <row r="694" spans="7:7" x14ac:dyDescent="0.25">
      <c r="G694" s="176"/>
    </row>
    <row r="695" spans="7:7" x14ac:dyDescent="0.25">
      <c r="G695" s="176"/>
    </row>
    <row r="696" spans="7:7" x14ac:dyDescent="0.25">
      <c r="G696" s="176"/>
    </row>
    <row r="697" spans="7:7" x14ac:dyDescent="0.25">
      <c r="G697" s="176"/>
    </row>
    <row r="698" spans="7:7" x14ac:dyDescent="0.25">
      <c r="G698" s="176"/>
    </row>
    <row r="699" spans="7:7" x14ac:dyDescent="0.25">
      <c r="G699" s="176"/>
    </row>
    <row r="700" spans="7:7" x14ac:dyDescent="0.25">
      <c r="G700" s="176"/>
    </row>
    <row r="701" spans="7:7" x14ac:dyDescent="0.25">
      <c r="G701" s="176"/>
    </row>
    <row r="702" spans="7:7" x14ac:dyDescent="0.25">
      <c r="G702" s="176"/>
    </row>
    <row r="703" spans="7:7" x14ac:dyDescent="0.25">
      <c r="G703" s="176"/>
    </row>
    <row r="704" spans="7:7" x14ac:dyDescent="0.25">
      <c r="G704" s="176"/>
    </row>
    <row r="705" spans="7:7" x14ac:dyDescent="0.25">
      <c r="G705" s="176"/>
    </row>
    <row r="706" spans="7:7" x14ac:dyDescent="0.25">
      <c r="G706" s="176"/>
    </row>
    <row r="707" spans="7:7" x14ac:dyDescent="0.25">
      <c r="G707" s="176"/>
    </row>
    <row r="708" spans="7:7" x14ac:dyDescent="0.25">
      <c r="G708" s="176"/>
    </row>
    <row r="709" spans="7:7" x14ac:dyDescent="0.25">
      <c r="G709" s="176"/>
    </row>
    <row r="710" spans="7:7" x14ac:dyDescent="0.25">
      <c r="G710" s="176"/>
    </row>
    <row r="711" spans="7:7" x14ac:dyDescent="0.25">
      <c r="G711" s="176"/>
    </row>
    <row r="712" spans="7:7" x14ac:dyDescent="0.25">
      <c r="G712" s="176"/>
    </row>
    <row r="713" spans="7:7" x14ac:dyDescent="0.25">
      <c r="G713" s="176"/>
    </row>
    <row r="714" spans="7:7" x14ac:dyDescent="0.25">
      <c r="G714" s="176"/>
    </row>
    <row r="715" spans="7:7" x14ac:dyDescent="0.25">
      <c r="G715" s="176"/>
    </row>
    <row r="716" spans="7:7" x14ac:dyDescent="0.25">
      <c r="G716" s="176"/>
    </row>
    <row r="717" spans="7:7" x14ac:dyDescent="0.25">
      <c r="G717" s="176"/>
    </row>
    <row r="718" spans="7:7" x14ac:dyDescent="0.25">
      <c r="G718" s="176"/>
    </row>
    <row r="719" spans="7:7" x14ac:dyDescent="0.25">
      <c r="G719" s="176"/>
    </row>
    <row r="720" spans="7:7" x14ac:dyDescent="0.25">
      <c r="G720" s="176"/>
    </row>
    <row r="721" spans="7:7" x14ac:dyDescent="0.25">
      <c r="G721" s="176"/>
    </row>
    <row r="722" spans="7:7" x14ac:dyDescent="0.25">
      <c r="G722" s="176"/>
    </row>
    <row r="723" spans="7:7" x14ac:dyDescent="0.25">
      <c r="G723" s="176"/>
    </row>
    <row r="724" spans="7:7" x14ac:dyDescent="0.25">
      <c r="G724" s="176"/>
    </row>
    <row r="725" spans="7:7" x14ac:dyDescent="0.25">
      <c r="G725" s="176"/>
    </row>
    <row r="726" spans="7:7" x14ac:dyDescent="0.25">
      <c r="G726" s="176"/>
    </row>
    <row r="727" spans="7:7" x14ac:dyDescent="0.25">
      <c r="G727" s="176"/>
    </row>
    <row r="728" spans="7:7" x14ac:dyDescent="0.25">
      <c r="G728" s="176"/>
    </row>
    <row r="729" spans="7:7" x14ac:dyDescent="0.25">
      <c r="G729" s="176"/>
    </row>
    <row r="730" spans="7:7" x14ac:dyDescent="0.25">
      <c r="G730" s="176"/>
    </row>
    <row r="731" spans="7:7" x14ac:dyDescent="0.25">
      <c r="G731" s="176"/>
    </row>
    <row r="732" spans="7:7" x14ac:dyDescent="0.25">
      <c r="G732" s="176"/>
    </row>
    <row r="733" spans="7:7" x14ac:dyDescent="0.25">
      <c r="G733" s="176"/>
    </row>
    <row r="734" spans="7:7" x14ac:dyDescent="0.25">
      <c r="G734" s="176"/>
    </row>
    <row r="735" spans="7:7" x14ac:dyDescent="0.25">
      <c r="G735" s="176"/>
    </row>
    <row r="736" spans="7:7" x14ac:dyDescent="0.25">
      <c r="G736" s="176"/>
    </row>
    <row r="737" spans="7:7" x14ac:dyDescent="0.25">
      <c r="G737" s="176"/>
    </row>
    <row r="738" spans="7:7" x14ac:dyDescent="0.25">
      <c r="G738" s="176"/>
    </row>
    <row r="739" spans="7:7" x14ac:dyDescent="0.25">
      <c r="G739" s="176"/>
    </row>
    <row r="740" spans="7:7" x14ac:dyDescent="0.25">
      <c r="G740" s="176"/>
    </row>
    <row r="741" spans="7:7" x14ac:dyDescent="0.25">
      <c r="G741" s="176"/>
    </row>
    <row r="742" spans="7:7" x14ac:dyDescent="0.25">
      <c r="G742" s="176"/>
    </row>
    <row r="743" spans="7:7" x14ac:dyDescent="0.25">
      <c r="G743" s="176"/>
    </row>
    <row r="744" spans="7:7" x14ac:dyDescent="0.25">
      <c r="G744" s="176"/>
    </row>
    <row r="745" spans="7:7" x14ac:dyDescent="0.25">
      <c r="G745" s="176"/>
    </row>
    <row r="746" spans="7:7" x14ac:dyDescent="0.25">
      <c r="G746" s="176"/>
    </row>
    <row r="747" spans="7:7" x14ac:dyDescent="0.25">
      <c r="G747" s="176"/>
    </row>
    <row r="748" spans="7:7" x14ac:dyDescent="0.25">
      <c r="G748" s="176"/>
    </row>
    <row r="749" spans="7:7" x14ac:dyDescent="0.25">
      <c r="G749" s="176"/>
    </row>
    <row r="750" spans="7:7" x14ac:dyDescent="0.25">
      <c r="G750" s="176"/>
    </row>
    <row r="751" spans="7:7" x14ac:dyDescent="0.25">
      <c r="G751" s="176"/>
    </row>
    <row r="752" spans="7:7" x14ac:dyDescent="0.25">
      <c r="G752" s="176"/>
    </row>
    <row r="753" spans="7:7" x14ac:dyDescent="0.25">
      <c r="G753" s="176"/>
    </row>
    <row r="754" spans="7:7" x14ac:dyDescent="0.25">
      <c r="G754" s="176"/>
    </row>
    <row r="755" spans="7:7" x14ac:dyDescent="0.25">
      <c r="G755" s="176"/>
    </row>
    <row r="756" spans="7:7" x14ac:dyDescent="0.25">
      <c r="G756" s="176"/>
    </row>
    <row r="757" spans="7:7" x14ac:dyDescent="0.25">
      <c r="G757" s="176"/>
    </row>
    <row r="758" spans="7:7" x14ac:dyDescent="0.25">
      <c r="G758" s="176"/>
    </row>
    <row r="759" spans="7:7" x14ac:dyDescent="0.25">
      <c r="G759" s="176"/>
    </row>
    <row r="760" spans="7:7" x14ac:dyDescent="0.25">
      <c r="G760" s="176"/>
    </row>
    <row r="761" spans="7:7" x14ac:dyDescent="0.25">
      <c r="G761" s="176"/>
    </row>
    <row r="762" spans="7:7" x14ac:dyDescent="0.25">
      <c r="G762" s="176"/>
    </row>
    <row r="763" spans="7:7" x14ac:dyDescent="0.25">
      <c r="G763" s="176"/>
    </row>
    <row r="764" spans="7:7" x14ac:dyDescent="0.25">
      <c r="G764" s="176"/>
    </row>
    <row r="765" spans="7:7" x14ac:dyDescent="0.25">
      <c r="G765" s="176"/>
    </row>
    <row r="766" spans="7:7" x14ac:dyDescent="0.25">
      <c r="G766" s="176"/>
    </row>
    <row r="767" spans="7:7" x14ac:dyDescent="0.25">
      <c r="G767" s="176"/>
    </row>
    <row r="768" spans="7:7" x14ac:dyDescent="0.25">
      <c r="G768" s="176"/>
    </row>
    <row r="769" spans="7:7" x14ac:dyDescent="0.25">
      <c r="G769" s="176"/>
    </row>
    <row r="770" spans="7:7" x14ac:dyDescent="0.25">
      <c r="G770" s="176"/>
    </row>
    <row r="771" spans="7:7" x14ac:dyDescent="0.25">
      <c r="G771" s="176"/>
    </row>
    <row r="772" spans="7:7" x14ac:dyDescent="0.25">
      <c r="G772" s="176"/>
    </row>
    <row r="773" spans="7:7" x14ac:dyDescent="0.25">
      <c r="G773" s="176"/>
    </row>
    <row r="774" spans="7:7" x14ac:dyDescent="0.25">
      <c r="G774" s="176"/>
    </row>
    <row r="775" spans="7:7" x14ac:dyDescent="0.25">
      <c r="G775" s="176"/>
    </row>
    <row r="776" spans="7:7" x14ac:dyDescent="0.25">
      <c r="G776" s="176"/>
    </row>
    <row r="777" spans="7:7" x14ac:dyDescent="0.25">
      <c r="G777" s="176"/>
    </row>
    <row r="778" spans="7:7" x14ac:dyDescent="0.25">
      <c r="G778" s="176"/>
    </row>
    <row r="779" spans="7:7" x14ac:dyDescent="0.25">
      <c r="G779" s="176"/>
    </row>
    <row r="780" spans="7:7" x14ac:dyDescent="0.25">
      <c r="G780" s="176"/>
    </row>
  </sheetData>
  <autoFilter ref="A1:J685" xr:uid="{66C9855C-4444-4A9A-9A90-346CDE9085E4}">
    <filterColumn colId="6">
      <filters>
        <filter val="KS"/>
        <filter val="LĐ"/>
        <filter val="SC"/>
        <filter val="TNVL"/>
        <filter val="XD"/>
      </filters>
    </filterColumn>
    <filterColumn colId="9">
      <filters>
        <filter val="Biển"/>
      </filters>
    </filterColumn>
  </autoFilter>
  <conditionalFormatting sqref="C781:C65536 C1:C685">
    <cfRule type="duplicateValues" dxfId="0" priority="1" stopIfTrue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 x14ac:dyDescent="0.2"/>
  <cols>
    <col min="1" max="1" width="6.5" style="32" bestFit="1" customWidth="1"/>
    <col min="2" max="2" width="11.33203125" bestFit="1" customWidth="1"/>
    <col min="3" max="3" width="44.83203125" bestFit="1" customWidth="1"/>
    <col min="4" max="4" width="10.5" style="32" bestFit="1" customWidth="1"/>
    <col min="5" max="5" width="6.5" style="32" bestFit="1" customWidth="1"/>
    <col min="6" max="6" width="9.83203125" style="32" bestFit="1" customWidth="1"/>
    <col min="7" max="7" width="7.6640625" style="32" bestFit="1" customWidth="1"/>
    <col min="8" max="8" width="18.5" style="32" customWidth="1"/>
    <col min="9" max="9" width="8.83203125" style="32" bestFit="1" customWidth="1"/>
    <col min="10" max="10" width="36.5" style="32" bestFit="1" customWidth="1"/>
    <col min="11" max="11" width="16.6640625" bestFit="1" customWidth="1"/>
  </cols>
  <sheetData>
    <row r="1" spans="1:11" ht="16.5" x14ac:dyDescent="0.2">
      <c r="A1" s="31"/>
    </row>
    <row r="2" spans="1:11" ht="15.75" x14ac:dyDescent="0.2">
      <c r="A2" s="228" t="s">
        <v>1</v>
      </c>
      <c r="B2" s="228" t="s">
        <v>2</v>
      </c>
      <c r="C2" s="228" t="s">
        <v>3</v>
      </c>
      <c r="D2" s="228" t="s">
        <v>4</v>
      </c>
      <c r="E2" s="229" t="s">
        <v>5</v>
      </c>
      <c r="F2" s="229"/>
      <c r="G2" s="229"/>
      <c r="H2" s="229" t="s">
        <v>0</v>
      </c>
      <c r="I2" s="229"/>
      <c r="J2" s="225" t="s">
        <v>6</v>
      </c>
      <c r="K2" s="227" t="s">
        <v>2342</v>
      </c>
    </row>
    <row r="3" spans="1:11" ht="47.25" x14ac:dyDescent="0.2">
      <c r="A3" s="228"/>
      <c r="B3" s="228"/>
      <c r="C3" s="228"/>
      <c r="D3" s="228"/>
      <c r="E3" s="2" t="s">
        <v>2343</v>
      </c>
      <c r="F3" s="1" t="s">
        <v>7</v>
      </c>
      <c r="G3" s="1" t="s">
        <v>8</v>
      </c>
      <c r="H3" s="229"/>
      <c r="I3" s="229"/>
      <c r="J3" s="226"/>
      <c r="K3" s="227"/>
    </row>
    <row r="4" spans="1:11" ht="15.75" x14ac:dyDescent="0.2">
      <c r="A4" s="28" t="s">
        <v>9</v>
      </c>
      <c r="B4" s="29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/>
      <c r="J4" s="30">
        <v>9</v>
      </c>
      <c r="K4" s="29">
        <v>10</v>
      </c>
    </row>
    <row r="5" spans="1:11" ht="31.5" x14ac:dyDescent="0.2">
      <c r="A5" s="28"/>
      <c r="B5" s="29"/>
      <c r="C5" s="8" t="s">
        <v>2442</v>
      </c>
      <c r="D5" s="30"/>
      <c r="E5" s="30"/>
      <c r="F5" s="30"/>
      <c r="G5" s="30"/>
      <c r="H5" s="30"/>
      <c r="I5" s="30"/>
      <c r="J5" s="30"/>
      <c r="K5" s="29"/>
    </row>
    <row r="6" spans="1:11" ht="31.5" x14ac:dyDescent="0.2">
      <c r="A6" s="7" t="s">
        <v>10</v>
      </c>
      <c r="B6" s="3" t="s">
        <v>11</v>
      </c>
      <c r="C6" s="8" t="s">
        <v>12</v>
      </c>
      <c r="D6" s="15"/>
      <c r="E6" s="15"/>
      <c r="F6" s="15"/>
      <c r="G6" s="15"/>
      <c r="H6" s="15"/>
      <c r="I6" s="15"/>
      <c r="J6" s="15"/>
      <c r="K6" s="10"/>
    </row>
    <row r="7" spans="1:11" ht="31.5" x14ac:dyDescent="0.2">
      <c r="A7" s="15"/>
      <c r="B7" s="3" t="s">
        <v>13</v>
      </c>
      <c r="C7" s="8" t="s">
        <v>14</v>
      </c>
      <c r="D7" s="15"/>
      <c r="E7" s="15"/>
      <c r="F7" s="15"/>
      <c r="G7" s="15"/>
      <c r="H7" s="15"/>
      <c r="I7" s="15"/>
      <c r="J7" s="15"/>
      <c r="K7" s="10"/>
    </row>
    <row r="8" spans="1:11" ht="31.5" x14ac:dyDescent="0.2">
      <c r="A8" s="4" t="s">
        <v>9</v>
      </c>
      <c r="B8" s="11" t="s">
        <v>15</v>
      </c>
      <c r="C8" s="9" t="s">
        <v>2344</v>
      </c>
      <c r="D8" s="6">
        <v>280</v>
      </c>
      <c r="E8" s="12">
        <v>17</v>
      </c>
      <c r="F8" s="34">
        <v>5.8</v>
      </c>
      <c r="G8" s="6">
        <v>5</v>
      </c>
      <c r="H8" s="6">
        <v>43</v>
      </c>
      <c r="I8" s="4" t="s">
        <v>16</v>
      </c>
      <c r="J8" s="4" t="s">
        <v>17</v>
      </c>
      <c r="K8" s="13">
        <v>809944</v>
      </c>
    </row>
    <row r="9" spans="1:11" ht="31.5" x14ac:dyDescent="0.2">
      <c r="A9" s="4" t="s">
        <v>18</v>
      </c>
      <c r="B9" s="11" t="s">
        <v>19</v>
      </c>
      <c r="C9" s="9" t="s">
        <v>2345</v>
      </c>
      <c r="D9" s="6">
        <v>280</v>
      </c>
      <c r="E9" s="12">
        <v>17</v>
      </c>
      <c r="F9" s="34">
        <v>5.8</v>
      </c>
      <c r="G9" s="6">
        <v>5</v>
      </c>
      <c r="H9" s="6">
        <v>51</v>
      </c>
      <c r="I9" s="4" t="s">
        <v>16</v>
      </c>
      <c r="J9" s="4" t="s">
        <v>17</v>
      </c>
      <c r="K9" s="13">
        <v>952186</v>
      </c>
    </row>
    <row r="10" spans="1:11" ht="31.5" x14ac:dyDescent="0.2">
      <c r="A10" s="4" t="s">
        <v>20</v>
      </c>
      <c r="B10" s="11" t="s">
        <v>21</v>
      </c>
      <c r="C10" s="9" t="s">
        <v>2346</v>
      </c>
      <c r="D10" s="6">
        <v>280</v>
      </c>
      <c r="E10" s="12">
        <v>17</v>
      </c>
      <c r="F10" s="34">
        <v>5.8</v>
      </c>
      <c r="G10" s="6">
        <v>5</v>
      </c>
      <c r="H10" s="6">
        <v>59</v>
      </c>
      <c r="I10" s="4" t="s">
        <v>16</v>
      </c>
      <c r="J10" s="4" t="s">
        <v>17</v>
      </c>
      <c r="K10" s="13">
        <v>1075609</v>
      </c>
    </row>
    <row r="11" spans="1:11" ht="31.5" x14ac:dyDescent="0.2">
      <c r="A11" s="4" t="s">
        <v>22</v>
      </c>
      <c r="B11" s="11" t="s">
        <v>23</v>
      </c>
      <c r="C11" s="9" t="s">
        <v>2347</v>
      </c>
      <c r="D11" s="6">
        <v>280</v>
      </c>
      <c r="E11" s="12">
        <v>17</v>
      </c>
      <c r="F11" s="34">
        <v>5.8</v>
      </c>
      <c r="G11" s="6">
        <v>5</v>
      </c>
      <c r="H11" s="6">
        <v>65</v>
      </c>
      <c r="I11" s="4" t="s">
        <v>16</v>
      </c>
      <c r="J11" s="4" t="s">
        <v>17</v>
      </c>
      <c r="K11" s="13">
        <v>1183203</v>
      </c>
    </row>
    <row r="12" spans="1:11" ht="31.5" x14ac:dyDescent="0.2">
      <c r="A12" s="4" t="s">
        <v>24</v>
      </c>
      <c r="B12" s="11" t="s">
        <v>25</v>
      </c>
      <c r="C12" s="9" t="s">
        <v>2348</v>
      </c>
      <c r="D12" s="6">
        <v>280</v>
      </c>
      <c r="E12" s="12">
        <v>17</v>
      </c>
      <c r="F12" s="34">
        <v>5.8</v>
      </c>
      <c r="G12" s="6">
        <v>5</v>
      </c>
      <c r="H12" s="6">
        <v>83</v>
      </c>
      <c r="I12" s="4" t="s">
        <v>16</v>
      </c>
      <c r="J12" s="4" t="s">
        <v>17</v>
      </c>
      <c r="K12" s="13">
        <v>1863636</v>
      </c>
    </row>
    <row r="13" spans="1:11" ht="31.5" x14ac:dyDescent="0.2">
      <c r="A13" s="4" t="s">
        <v>26</v>
      </c>
      <c r="B13" s="11" t="s">
        <v>27</v>
      </c>
      <c r="C13" s="9" t="s">
        <v>2349</v>
      </c>
      <c r="D13" s="6">
        <v>280</v>
      </c>
      <c r="E13" s="12">
        <v>16</v>
      </c>
      <c r="F13" s="34">
        <v>5.5</v>
      </c>
      <c r="G13" s="6">
        <v>5</v>
      </c>
      <c r="H13" s="6">
        <v>113</v>
      </c>
      <c r="I13" s="4" t="s">
        <v>16</v>
      </c>
      <c r="J13" s="4" t="s">
        <v>17</v>
      </c>
      <c r="K13" s="13">
        <v>2244200</v>
      </c>
    </row>
    <row r="14" spans="1:11" ht="31.5" x14ac:dyDescent="0.2">
      <c r="A14" s="4" t="s">
        <v>28</v>
      </c>
      <c r="B14" s="11" t="s">
        <v>29</v>
      </c>
      <c r="C14" s="9" t="s">
        <v>2350</v>
      </c>
      <c r="D14" s="6">
        <v>280</v>
      </c>
      <c r="E14" s="12">
        <v>16</v>
      </c>
      <c r="F14" s="34">
        <v>5.5</v>
      </c>
      <c r="G14" s="6">
        <v>5</v>
      </c>
      <c r="H14" s="6">
        <v>138</v>
      </c>
      <c r="I14" s="4" t="s">
        <v>16</v>
      </c>
      <c r="J14" s="4" t="s">
        <v>17</v>
      </c>
      <c r="K14" s="13">
        <v>3258264</v>
      </c>
    </row>
    <row r="15" spans="1:11" ht="31.5" x14ac:dyDescent="0.2">
      <c r="A15" s="4" t="s">
        <v>30</v>
      </c>
      <c r="B15" s="11" t="s">
        <v>31</v>
      </c>
      <c r="C15" s="9" t="s">
        <v>2351</v>
      </c>
      <c r="D15" s="6">
        <v>300</v>
      </c>
      <c r="E15" s="12">
        <v>14</v>
      </c>
      <c r="F15" s="34">
        <v>4</v>
      </c>
      <c r="G15" s="6">
        <v>5</v>
      </c>
      <c r="H15" s="6">
        <v>199</v>
      </c>
      <c r="I15" s="4" t="s">
        <v>16</v>
      </c>
      <c r="J15" s="4" t="s">
        <v>17</v>
      </c>
      <c r="K15" s="13">
        <v>6504000</v>
      </c>
    </row>
    <row r="16" spans="1:11" ht="34.5" x14ac:dyDescent="0.2">
      <c r="A16" s="4" t="s">
        <v>32</v>
      </c>
      <c r="B16" s="11" t="s">
        <v>33</v>
      </c>
      <c r="C16" s="9" t="s">
        <v>2352</v>
      </c>
      <c r="D16" s="6">
        <v>280</v>
      </c>
      <c r="E16" s="12">
        <v>17</v>
      </c>
      <c r="F16" s="34">
        <v>5.8</v>
      </c>
      <c r="G16" s="6">
        <v>5</v>
      </c>
      <c r="H16" s="6">
        <v>83</v>
      </c>
      <c r="I16" s="4" t="s">
        <v>16</v>
      </c>
      <c r="J16" s="4" t="s">
        <v>17</v>
      </c>
      <c r="K16" s="13">
        <v>2150000</v>
      </c>
    </row>
    <row r="17" spans="1:11" ht="31.5" x14ac:dyDescent="0.2">
      <c r="A17" s="4" t="s">
        <v>34</v>
      </c>
      <c r="B17" s="11" t="s">
        <v>35</v>
      </c>
      <c r="C17" s="9" t="s">
        <v>2353</v>
      </c>
      <c r="D17" s="6">
        <v>300</v>
      </c>
      <c r="E17" s="12">
        <v>16</v>
      </c>
      <c r="F17" s="34">
        <v>5.5</v>
      </c>
      <c r="G17" s="6">
        <v>5</v>
      </c>
      <c r="H17" s="6">
        <v>113</v>
      </c>
      <c r="I17" s="4" t="s">
        <v>16</v>
      </c>
      <c r="J17" s="4" t="s">
        <v>17</v>
      </c>
      <c r="K17" s="13">
        <v>2530564</v>
      </c>
    </row>
    <row r="18" spans="1:11" ht="31.5" x14ac:dyDescent="0.2">
      <c r="A18" s="15"/>
      <c r="B18" s="3" t="s">
        <v>36</v>
      </c>
      <c r="C18" s="8" t="s">
        <v>37</v>
      </c>
      <c r="D18" s="15"/>
      <c r="E18" s="15"/>
      <c r="F18" s="15"/>
      <c r="G18" s="15"/>
      <c r="H18" s="15"/>
      <c r="I18" s="15"/>
      <c r="J18" s="15"/>
      <c r="K18" s="10"/>
    </row>
    <row r="19" spans="1:11" ht="31.5" x14ac:dyDescent="0.2">
      <c r="A19" s="4" t="s">
        <v>38</v>
      </c>
      <c r="B19" s="11" t="s">
        <v>39</v>
      </c>
      <c r="C19" s="9" t="s">
        <v>2347</v>
      </c>
      <c r="D19" s="6">
        <v>260</v>
      </c>
      <c r="E19" s="12">
        <v>17</v>
      </c>
      <c r="F19" s="34">
        <v>5.4</v>
      </c>
      <c r="G19" s="6">
        <v>5</v>
      </c>
      <c r="H19" s="6">
        <v>57</v>
      </c>
      <c r="I19" s="4" t="s">
        <v>16</v>
      </c>
      <c r="J19" s="4" t="s">
        <v>17</v>
      </c>
      <c r="K19" s="13">
        <v>1172647</v>
      </c>
    </row>
    <row r="20" spans="1:11" ht="31.5" x14ac:dyDescent="0.2">
      <c r="A20" s="4" t="s">
        <v>40</v>
      </c>
      <c r="B20" s="11" t="s">
        <v>41</v>
      </c>
      <c r="C20" s="9" t="s">
        <v>2348</v>
      </c>
      <c r="D20" s="6">
        <v>260</v>
      </c>
      <c r="E20" s="12">
        <v>17</v>
      </c>
      <c r="F20" s="34">
        <v>4.7</v>
      </c>
      <c r="G20" s="6">
        <v>5</v>
      </c>
      <c r="H20" s="6">
        <v>73</v>
      </c>
      <c r="I20" s="4" t="s">
        <v>16</v>
      </c>
      <c r="J20" s="4" t="s">
        <v>17</v>
      </c>
      <c r="K20" s="13">
        <v>2084693</v>
      </c>
    </row>
    <row r="21" spans="1:11" ht="31.5" x14ac:dyDescent="0.2">
      <c r="A21" s="15"/>
      <c r="B21" s="3" t="s">
        <v>42</v>
      </c>
      <c r="C21" s="8" t="s">
        <v>43</v>
      </c>
      <c r="D21" s="15"/>
      <c r="E21" s="15"/>
      <c r="F21" s="15"/>
      <c r="G21" s="15"/>
      <c r="H21" s="15"/>
      <c r="I21" s="15"/>
      <c r="J21" s="15"/>
      <c r="K21" s="10"/>
    </row>
    <row r="22" spans="1:11" ht="31.5" x14ac:dyDescent="0.2">
      <c r="A22" s="4" t="s">
        <v>44</v>
      </c>
      <c r="B22" s="11" t="s">
        <v>45</v>
      </c>
      <c r="C22" s="9" t="s">
        <v>2344</v>
      </c>
      <c r="D22" s="6">
        <v>260</v>
      </c>
      <c r="E22" s="12">
        <v>17</v>
      </c>
      <c r="F22" s="34">
        <v>5.8</v>
      </c>
      <c r="G22" s="6">
        <v>5</v>
      </c>
      <c r="H22" s="6">
        <v>59</v>
      </c>
      <c r="I22" s="4" t="s">
        <v>16</v>
      </c>
      <c r="J22" s="4" t="s">
        <v>46</v>
      </c>
      <c r="K22" s="13">
        <v>1080697</v>
      </c>
    </row>
    <row r="23" spans="1:11" ht="31.5" x14ac:dyDescent="0.2">
      <c r="A23" s="4" t="s">
        <v>47</v>
      </c>
      <c r="B23" s="11" t="s">
        <v>48</v>
      </c>
      <c r="C23" s="9" t="s">
        <v>2346</v>
      </c>
      <c r="D23" s="6">
        <v>260</v>
      </c>
      <c r="E23" s="12">
        <v>17</v>
      </c>
      <c r="F23" s="34">
        <v>5.8</v>
      </c>
      <c r="G23" s="6">
        <v>5</v>
      </c>
      <c r="H23" s="6">
        <v>65</v>
      </c>
      <c r="I23" s="4" t="s">
        <v>16</v>
      </c>
      <c r="J23" s="4" t="s">
        <v>46</v>
      </c>
      <c r="K23" s="13">
        <v>1188698</v>
      </c>
    </row>
    <row r="24" spans="1:11" ht="31.5" x14ac:dyDescent="0.2">
      <c r="A24" s="4" t="s">
        <v>49</v>
      </c>
      <c r="B24" s="11" t="s">
        <v>50</v>
      </c>
      <c r="C24" s="9" t="s">
        <v>2354</v>
      </c>
      <c r="D24" s="6">
        <v>260</v>
      </c>
      <c r="E24" s="12">
        <v>16</v>
      </c>
      <c r="F24" s="34">
        <v>5.5</v>
      </c>
      <c r="G24" s="6">
        <v>5</v>
      </c>
      <c r="H24" s="6">
        <v>113</v>
      </c>
      <c r="I24" s="4" t="s">
        <v>16</v>
      </c>
      <c r="J24" s="4" t="s">
        <v>46</v>
      </c>
      <c r="K24" s="13">
        <v>2208172</v>
      </c>
    </row>
    <row r="25" spans="1:11" ht="31.5" x14ac:dyDescent="0.2">
      <c r="A25" s="4" t="s">
        <v>51</v>
      </c>
      <c r="B25" s="11" t="s">
        <v>52</v>
      </c>
      <c r="C25" s="9" t="s">
        <v>2349</v>
      </c>
      <c r="D25" s="6">
        <v>260</v>
      </c>
      <c r="E25" s="12">
        <v>16</v>
      </c>
      <c r="F25" s="34">
        <v>5.5</v>
      </c>
      <c r="G25" s="6">
        <v>5</v>
      </c>
      <c r="H25" s="6">
        <v>128</v>
      </c>
      <c r="I25" s="4" t="s">
        <v>16</v>
      </c>
      <c r="J25" s="4" t="s">
        <v>46</v>
      </c>
      <c r="K25" s="13">
        <v>2806763</v>
      </c>
    </row>
    <row r="26" spans="1:11" ht="31.5" x14ac:dyDescent="0.2">
      <c r="A26" s="4" t="s">
        <v>53</v>
      </c>
      <c r="B26" s="11" t="s">
        <v>54</v>
      </c>
      <c r="C26" s="9" t="s">
        <v>2350</v>
      </c>
      <c r="D26" s="6">
        <v>260</v>
      </c>
      <c r="E26" s="12">
        <v>16</v>
      </c>
      <c r="F26" s="34">
        <v>5.5</v>
      </c>
      <c r="G26" s="6">
        <v>5</v>
      </c>
      <c r="H26" s="6">
        <v>164</v>
      </c>
      <c r="I26" s="4" t="s">
        <v>16</v>
      </c>
      <c r="J26" s="4" t="s">
        <v>46</v>
      </c>
      <c r="K26" s="13">
        <v>3732682</v>
      </c>
    </row>
    <row r="27" spans="1:11" ht="31.5" x14ac:dyDescent="0.2">
      <c r="A27" s="15"/>
      <c r="B27" s="3" t="s">
        <v>55</v>
      </c>
      <c r="C27" s="8" t="s">
        <v>56</v>
      </c>
      <c r="D27" s="15"/>
      <c r="E27" s="15"/>
      <c r="F27" s="15"/>
      <c r="G27" s="15"/>
      <c r="H27" s="15"/>
      <c r="I27" s="15"/>
      <c r="J27" s="15"/>
      <c r="K27" s="10"/>
    </row>
    <row r="28" spans="1:11" ht="31.5" x14ac:dyDescent="0.2">
      <c r="A28" s="4" t="s">
        <v>57</v>
      </c>
      <c r="B28" s="11" t="s">
        <v>58</v>
      </c>
      <c r="C28" s="9" t="s">
        <v>2346</v>
      </c>
      <c r="D28" s="6">
        <v>280</v>
      </c>
      <c r="E28" s="12">
        <v>16</v>
      </c>
      <c r="F28" s="34">
        <v>4.8</v>
      </c>
      <c r="G28" s="6">
        <v>5</v>
      </c>
      <c r="H28" s="6">
        <v>29</v>
      </c>
      <c r="I28" s="4" t="s">
        <v>16</v>
      </c>
      <c r="J28" s="4" t="s">
        <v>17</v>
      </c>
      <c r="K28" s="13">
        <v>690656</v>
      </c>
    </row>
    <row r="29" spans="1:11" ht="31.5" x14ac:dyDescent="0.2">
      <c r="A29" s="4" t="s">
        <v>59</v>
      </c>
      <c r="B29" s="11" t="s">
        <v>60</v>
      </c>
      <c r="C29" s="9" t="s">
        <v>2355</v>
      </c>
      <c r="D29" s="6">
        <v>280</v>
      </c>
      <c r="E29" s="12">
        <v>16</v>
      </c>
      <c r="F29" s="34">
        <v>4.8</v>
      </c>
      <c r="G29" s="6">
        <v>5</v>
      </c>
      <c r="H29" s="6">
        <v>39</v>
      </c>
      <c r="I29" s="4" t="s">
        <v>16</v>
      </c>
      <c r="J29" s="4" t="s">
        <v>17</v>
      </c>
      <c r="K29" s="13">
        <v>911473</v>
      </c>
    </row>
    <row r="30" spans="1:11" ht="31.5" x14ac:dyDescent="0.2">
      <c r="A30" s="4" t="s">
        <v>61</v>
      </c>
      <c r="B30" s="11" t="s">
        <v>62</v>
      </c>
      <c r="C30" s="9" t="s">
        <v>2348</v>
      </c>
      <c r="D30" s="6">
        <v>280</v>
      </c>
      <c r="E30" s="12">
        <v>16</v>
      </c>
      <c r="F30" s="34">
        <v>4.8</v>
      </c>
      <c r="G30" s="6">
        <v>5</v>
      </c>
      <c r="H30" s="6">
        <v>47</v>
      </c>
      <c r="I30" s="4" t="s">
        <v>16</v>
      </c>
      <c r="J30" s="4" t="s">
        <v>17</v>
      </c>
      <c r="K30" s="13">
        <v>1061665</v>
      </c>
    </row>
    <row r="31" spans="1:11" ht="31.5" x14ac:dyDescent="0.2">
      <c r="A31" s="4" t="s">
        <v>63</v>
      </c>
      <c r="B31" s="11" t="s">
        <v>64</v>
      </c>
      <c r="C31" s="9" t="s">
        <v>2356</v>
      </c>
      <c r="D31" s="6">
        <v>280</v>
      </c>
      <c r="E31" s="12">
        <v>16</v>
      </c>
      <c r="F31" s="34">
        <v>4.8</v>
      </c>
      <c r="G31" s="6">
        <v>5</v>
      </c>
      <c r="H31" s="6">
        <v>75</v>
      </c>
      <c r="I31" s="4" t="s">
        <v>16</v>
      </c>
      <c r="J31" s="4" t="s">
        <v>17</v>
      </c>
      <c r="K31" s="13">
        <v>1362509</v>
      </c>
    </row>
    <row r="32" spans="1:11" ht="31.5" x14ac:dyDescent="0.2">
      <c r="A32" s="4" t="s">
        <v>65</v>
      </c>
      <c r="B32" s="11" t="s">
        <v>66</v>
      </c>
      <c r="C32" s="9" t="s">
        <v>2350</v>
      </c>
      <c r="D32" s="6">
        <v>280</v>
      </c>
      <c r="E32" s="12">
        <v>14</v>
      </c>
      <c r="F32" s="34">
        <v>4.4000000000000004</v>
      </c>
      <c r="G32" s="6">
        <v>5</v>
      </c>
      <c r="H32" s="6">
        <v>95</v>
      </c>
      <c r="I32" s="4" t="s">
        <v>16</v>
      </c>
      <c r="J32" s="4" t="s">
        <v>17</v>
      </c>
      <c r="K32" s="13">
        <v>1769175</v>
      </c>
    </row>
    <row r="33" spans="1:11" ht="31.5" x14ac:dyDescent="0.2">
      <c r="A33" s="4" t="s">
        <v>67</v>
      </c>
      <c r="B33" s="11" t="s">
        <v>68</v>
      </c>
      <c r="C33" s="9" t="s">
        <v>2357</v>
      </c>
      <c r="D33" s="6">
        <v>280</v>
      </c>
      <c r="E33" s="12">
        <v>14</v>
      </c>
      <c r="F33" s="34">
        <v>3.8</v>
      </c>
      <c r="G33" s="6">
        <v>5</v>
      </c>
      <c r="H33" s="6">
        <v>134</v>
      </c>
      <c r="I33" s="4" t="s">
        <v>16</v>
      </c>
      <c r="J33" s="4" t="s">
        <v>17</v>
      </c>
      <c r="K33" s="13">
        <v>3282220</v>
      </c>
    </row>
    <row r="34" spans="1:11" ht="31.5" x14ac:dyDescent="0.2">
      <c r="A34" s="15"/>
      <c r="B34" s="3" t="s">
        <v>69</v>
      </c>
      <c r="C34" s="8" t="s">
        <v>70</v>
      </c>
      <c r="D34" s="15"/>
      <c r="E34" s="15"/>
      <c r="F34" s="15"/>
      <c r="G34" s="15"/>
      <c r="H34" s="15"/>
      <c r="I34" s="15"/>
      <c r="J34" s="15"/>
      <c r="K34" s="10"/>
    </row>
    <row r="35" spans="1:11" ht="31.5" x14ac:dyDescent="0.2">
      <c r="A35" s="4" t="s">
        <v>71</v>
      </c>
      <c r="B35" s="11" t="s">
        <v>72</v>
      </c>
      <c r="C35" s="14" t="s">
        <v>73</v>
      </c>
      <c r="D35" s="6">
        <v>280</v>
      </c>
      <c r="E35" s="12">
        <v>18</v>
      </c>
      <c r="F35" s="34">
        <v>6</v>
      </c>
      <c r="G35" s="6">
        <v>5</v>
      </c>
      <c r="H35" s="6">
        <v>38</v>
      </c>
      <c r="I35" s="4" t="s">
        <v>16</v>
      </c>
      <c r="J35" s="4" t="s">
        <v>17</v>
      </c>
      <c r="K35" s="13">
        <v>496093</v>
      </c>
    </row>
    <row r="36" spans="1:11" ht="31.5" x14ac:dyDescent="0.2">
      <c r="A36" s="4" t="s">
        <v>74</v>
      </c>
      <c r="B36" s="11" t="s">
        <v>75</v>
      </c>
      <c r="C36" s="14" t="s">
        <v>76</v>
      </c>
      <c r="D36" s="6">
        <v>280</v>
      </c>
      <c r="E36" s="12">
        <v>14</v>
      </c>
      <c r="F36" s="34">
        <v>5.8</v>
      </c>
      <c r="G36" s="6">
        <v>5</v>
      </c>
      <c r="H36" s="6">
        <v>44</v>
      </c>
      <c r="I36" s="4" t="s">
        <v>16</v>
      </c>
      <c r="J36" s="4" t="s">
        <v>17</v>
      </c>
      <c r="K36" s="13">
        <v>792756</v>
      </c>
    </row>
    <row r="37" spans="1:11" ht="31.5" x14ac:dyDescent="0.2">
      <c r="A37" s="4" t="s">
        <v>77</v>
      </c>
      <c r="B37" s="11" t="s">
        <v>78</v>
      </c>
      <c r="C37" s="14" t="s">
        <v>79</v>
      </c>
      <c r="D37" s="6">
        <v>280</v>
      </c>
      <c r="E37" s="12">
        <v>14</v>
      </c>
      <c r="F37" s="34">
        <v>5.8</v>
      </c>
      <c r="G37" s="6">
        <v>5</v>
      </c>
      <c r="H37" s="6">
        <v>46</v>
      </c>
      <c r="I37" s="4" t="s">
        <v>16</v>
      </c>
      <c r="J37" s="4" t="s">
        <v>17</v>
      </c>
      <c r="K37" s="13">
        <v>851855</v>
      </c>
    </row>
    <row r="38" spans="1:11" ht="31.5" x14ac:dyDescent="0.2">
      <c r="A38" s="4" t="s">
        <v>80</v>
      </c>
      <c r="B38" s="11" t="s">
        <v>81</v>
      </c>
      <c r="C38" s="14" t="s">
        <v>82</v>
      </c>
      <c r="D38" s="6">
        <v>280</v>
      </c>
      <c r="E38" s="12">
        <v>14</v>
      </c>
      <c r="F38" s="34">
        <v>5.8</v>
      </c>
      <c r="G38" s="6">
        <v>5</v>
      </c>
      <c r="H38" s="6">
        <v>59</v>
      </c>
      <c r="I38" s="4" t="s">
        <v>16</v>
      </c>
      <c r="J38" s="4" t="s">
        <v>17</v>
      </c>
      <c r="K38" s="13">
        <v>1366980</v>
      </c>
    </row>
    <row r="39" spans="1:11" ht="31.5" x14ac:dyDescent="0.2">
      <c r="A39" s="4" t="s">
        <v>83</v>
      </c>
      <c r="B39" s="11" t="s">
        <v>84</v>
      </c>
      <c r="C39" s="14" t="s">
        <v>85</v>
      </c>
      <c r="D39" s="6">
        <v>280</v>
      </c>
      <c r="E39" s="12">
        <v>14</v>
      </c>
      <c r="F39" s="34">
        <v>5.5</v>
      </c>
      <c r="G39" s="6">
        <v>5</v>
      </c>
      <c r="H39" s="6">
        <v>76</v>
      </c>
      <c r="I39" s="4" t="s">
        <v>16</v>
      </c>
      <c r="J39" s="4" t="s">
        <v>17</v>
      </c>
      <c r="K39" s="13">
        <v>1753811</v>
      </c>
    </row>
    <row r="40" spans="1:11" ht="31.5" x14ac:dyDescent="0.2">
      <c r="A40" s="4" t="s">
        <v>86</v>
      </c>
      <c r="B40" s="11" t="s">
        <v>87</v>
      </c>
      <c r="C40" s="14" t="s">
        <v>88</v>
      </c>
      <c r="D40" s="6">
        <v>280</v>
      </c>
      <c r="E40" s="12">
        <v>13</v>
      </c>
      <c r="F40" s="34">
        <v>5.2</v>
      </c>
      <c r="G40" s="6">
        <v>5</v>
      </c>
      <c r="H40" s="6">
        <v>94</v>
      </c>
      <c r="I40" s="4" t="s">
        <v>16</v>
      </c>
      <c r="J40" s="4" t="s">
        <v>17</v>
      </c>
      <c r="K40" s="13">
        <v>2203242</v>
      </c>
    </row>
    <row r="41" spans="1:11" ht="31.5" x14ac:dyDescent="0.2">
      <c r="A41" s="4" t="s">
        <v>89</v>
      </c>
      <c r="B41" s="11" t="s">
        <v>90</v>
      </c>
      <c r="C41" s="14" t="s">
        <v>91</v>
      </c>
      <c r="D41" s="6">
        <v>280</v>
      </c>
      <c r="E41" s="12">
        <v>12</v>
      </c>
      <c r="F41" s="34">
        <v>4.0999999999999996</v>
      </c>
      <c r="G41" s="6">
        <v>5</v>
      </c>
      <c r="H41" s="6">
        <v>125</v>
      </c>
      <c r="I41" s="4" t="s">
        <v>16</v>
      </c>
      <c r="J41" s="4" t="s">
        <v>17</v>
      </c>
      <c r="K41" s="13">
        <v>3710784</v>
      </c>
    </row>
    <row r="42" spans="1:11" ht="31.5" x14ac:dyDescent="0.2">
      <c r="A42" s="15"/>
      <c r="B42" s="3" t="s">
        <v>92</v>
      </c>
      <c r="C42" s="8" t="s">
        <v>93</v>
      </c>
      <c r="D42" s="15"/>
      <c r="E42" s="15"/>
      <c r="F42" s="15"/>
      <c r="G42" s="15"/>
      <c r="H42" s="15"/>
      <c r="I42" s="15"/>
      <c r="J42" s="15"/>
      <c r="K42" s="10"/>
    </row>
    <row r="43" spans="1:11" ht="31.5" x14ac:dyDescent="0.2">
      <c r="A43" s="4" t="s">
        <v>94</v>
      </c>
      <c r="B43" s="11" t="s">
        <v>95</v>
      </c>
      <c r="C43" s="9" t="s">
        <v>2358</v>
      </c>
      <c r="D43" s="6">
        <v>280</v>
      </c>
      <c r="E43" s="12">
        <v>14</v>
      </c>
      <c r="F43" s="34">
        <v>4.2</v>
      </c>
      <c r="G43" s="6">
        <v>5</v>
      </c>
      <c r="H43" s="6">
        <v>132</v>
      </c>
      <c r="I43" s="4" t="s">
        <v>16</v>
      </c>
      <c r="J43" s="4" t="s">
        <v>96</v>
      </c>
      <c r="K43" s="13">
        <v>1727900</v>
      </c>
    </row>
    <row r="44" spans="1:11" ht="31.5" x14ac:dyDescent="0.2">
      <c r="A44" s="4" t="s">
        <v>97</v>
      </c>
      <c r="B44" s="11" t="s">
        <v>98</v>
      </c>
      <c r="C44" s="9" t="s">
        <v>2359</v>
      </c>
      <c r="D44" s="6">
        <v>280</v>
      </c>
      <c r="E44" s="12">
        <v>14</v>
      </c>
      <c r="F44" s="34">
        <v>4</v>
      </c>
      <c r="G44" s="6">
        <v>5</v>
      </c>
      <c r="H44" s="6">
        <v>154</v>
      </c>
      <c r="I44" s="4" t="s">
        <v>16</v>
      </c>
      <c r="J44" s="4" t="s">
        <v>96</v>
      </c>
      <c r="K44" s="13">
        <v>2631577</v>
      </c>
    </row>
    <row r="45" spans="1:11" ht="31.5" x14ac:dyDescent="0.2">
      <c r="A45" s="4" t="s">
        <v>99</v>
      </c>
      <c r="B45" s="11" t="s">
        <v>100</v>
      </c>
      <c r="C45" s="9" t="s">
        <v>2360</v>
      </c>
      <c r="D45" s="6">
        <v>280</v>
      </c>
      <c r="E45" s="12">
        <v>13</v>
      </c>
      <c r="F45" s="34">
        <v>4</v>
      </c>
      <c r="G45" s="6">
        <v>5</v>
      </c>
      <c r="H45" s="6">
        <v>182</v>
      </c>
      <c r="I45" s="4" t="s">
        <v>16</v>
      </c>
      <c r="J45" s="4" t="s">
        <v>96</v>
      </c>
      <c r="K45" s="13">
        <v>3289328</v>
      </c>
    </row>
    <row r="46" spans="1:11" ht="31.5" x14ac:dyDescent="0.2">
      <c r="A46" s="15"/>
      <c r="B46" s="3" t="s">
        <v>101</v>
      </c>
      <c r="C46" s="8" t="s">
        <v>102</v>
      </c>
      <c r="D46" s="15"/>
      <c r="E46" s="15"/>
      <c r="F46" s="15"/>
      <c r="G46" s="15"/>
      <c r="H46" s="15"/>
      <c r="I46" s="15"/>
      <c r="J46" s="15"/>
      <c r="K46" s="10"/>
    </row>
    <row r="47" spans="1:11" ht="31.5" x14ac:dyDescent="0.2">
      <c r="A47" s="4" t="s">
        <v>103</v>
      </c>
      <c r="B47" s="11" t="s">
        <v>104</v>
      </c>
      <c r="C47" s="14" t="s">
        <v>79</v>
      </c>
      <c r="D47" s="6">
        <v>230</v>
      </c>
      <c r="E47" s="12">
        <v>15</v>
      </c>
      <c r="F47" s="34">
        <v>3.6</v>
      </c>
      <c r="G47" s="6">
        <v>5</v>
      </c>
      <c r="H47" s="6">
        <v>39</v>
      </c>
      <c r="I47" s="4" t="s">
        <v>16</v>
      </c>
      <c r="J47" s="4" t="s">
        <v>46</v>
      </c>
      <c r="K47" s="13">
        <v>1022799</v>
      </c>
    </row>
    <row r="48" spans="1:11" ht="31.5" x14ac:dyDescent="0.2">
      <c r="A48" s="4" t="s">
        <v>105</v>
      </c>
      <c r="B48" s="11" t="s">
        <v>106</v>
      </c>
      <c r="C48" s="14" t="s">
        <v>82</v>
      </c>
      <c r="D48" s="6">
        <v>230</v>
      </c>
      <c r="E48" s="12">
        <v>14</v>
      </c>
      <c r="F48" s="34">
        <v>3.08</v>
      </c>
      <c r="G48" s="6">
        <v>5</v>
      </c>
      <c r="H48" s="6">
        <v>44</v>
      </c>
      <c r="I48" s="4" t="s">
        <v>16</v>
      </c>
      <c r="J48" s="4" t="s">
        <v>46</v>
      </c>
      <c r="K48" s="13">
        <v>1370764</v>
      </c>
    </row>
    <row r="49" spans="1:11" ht="31.5" x14ac:dyDescent="0.2">
      <c r="A49" s="4" t="s">
        <v>107</v>
      </c>
      <c r="B49" s="11" t="s">
        <v>108</v>
      </c>
      <c r="C49" s="14" t="s">
        <v>85</v>
      </c>
      <c r="D49" s="6">
        <v>250</v>
      </c>
      <c r="E49" s="12">
        <v>14</v>
      </c>
      <c r="F49" s="34">
        <v>3.1</v>
      </c>
      <c r="G49" s="6">
        <v>5</v>
      </c>
      <c r="H49" s="6">
        <v>54</v>
      </c>
      <c r="I49" s="4" t="s">
        <v>16</v>
      </c>
      <c r="J49" s="4" t="s">
        <v>46</v>
      </c>
      <c r="K49" s="13">
        <v>1713454</v>
      </c>
    </row>
    <row r="50" spans="1:11" ht="31.5" x14ac:dyDescent="0.2">
      <c r="A50" s="15"/>
      <c r="B50" s="3" t="s">
        <v>109</v>
      </c>
      <c r="C50" s="8" t="s">
        <v>110</v>
      </c>
      <c r="D50" s="15"/>
      <c r="E50" s="15"/>
      <c r="F50" s="15"/>
      <c r="G50" s="15"/>
      <c r="H50" s="15"/>
      <c r="I50" s="15"/>
      <c r="J50" s="15"/>
      <c r="K50" s="10"/>
    </row>
    <row r="51" spans="1:11" ht="31.5" x14ac:dyDescent="0.2">
      <c r="A51" s="4" t="s">
        <v>111</v>
      </c>
      <c r="B51" s="11" t="s">
        <v>112</v>
      </c>
      <c r="C51" s="14" t="s">
        <v>113</v>
      </c>
      <c r="D51" s="6">
        <v>200</v>
      </c>
      <c r="E51" s="12">
        <v>20</v>
      </c>
      <c r="F51" s="34">
        <v>5.4</v>
      </c>
      <c r="G51" s="6">
        <v>4</v>
      </c>
      <c r="H51" s="6">
        <v>3</v>
      </c>
      <c r="I51" s="4" t="s">
        <v>114</v>
      </c>
      <c r="J51" s="4" t="s">
        <v>115</v>
      </c>
      <c r="K51" s="13">
        <v>26484</v>
      </c>
    </row>
    <row r="52" spans="1:11" ht="31.5" x14ac:dyDescent="0.2">
      <c r="A52" s="4" t="s">
        <v>116</v>
      </c>
      <c r="B52" s="11" t="s">
        <v>117</v>
      </c>
      <c r="C52" s="14" t="s">
        <v>118</v>
      </c>
      <c r="D52" s="6">
        <v>200</v>
      </c>
      <c r="E52" s="12">
        <v>20</v>
      </c>
      <c r="F52" s="34">
        <v>5.4</v>
      </c>
      <c r="G52" s="6">
        <v>4</v>
      </c>
      <c r="H52" s="12">
        <v>3.5</v>
      </c>
      <c r="I52" s="4" t="s">
        <v>114</v>
      </c>
      <c r="J52" s="4" t="s">
        <v>115</v>
      </c>
      <c r="K52" s="13">
        <v>33134</v>
      </c>
    </row>
    <row r="53" spans="1:11" ht="31.5" x14ac:dyDescent="0.2">
      <c r="A53" s="4" t="s">
        <v>119</v>
      </c>
      <c r="B53" s="11" t="s">
        <v>120</v>
      </c>
      <c r="C53" s="14" t="s">
        <v>121</v>
      </c>
      <c r="D53" s="6">
        <v>200</v>
      </c>
      <c r="E53" s="12">
        <v>20</v>
      </c>
      <c r="F53" s="34">
        <v>5.4</v>
      </c>
      <c r="G53" s="6">
        <v>4</v>
      </c>
      <c r="H53" s="6">
        <v>4</v>
      </c>
      <c r="I53" s="4" t="s">
        <v>114</v>
      </c>
      <c r="J53" s="4" t="s">
        <v>115</v>
      </c>
      <c r="K53" s="13">
        <v>35771</v>
      </c>
    </row>
    <row r="54" spans="1:11" ht="31.5" x14ac:dyDescent="0.2">
      <c r="A54" s="4" t="s">
        <v>122</v>
      </c>
      <c r="B54" s="11" t="s">
        <v>123</v>
      </c>
      <c r="C54" s="14" t="s">
        <v>124</v>
      </c>
      <c r="D54" s="6">
        <v>200</v>
      </c>
      <c r="E54" s="12">
        <v>20</v>
      </c>
      <c r="F54" s="34">
        <v>5.4</v>
      </c>
      <c r="G54" s="6">
        <v>4</v>
      </c>
      <c r="H54" s="6">
        <v>5</v>
      </c>
      <c r="I54" s="4" t="s">
        <v>114</v>
      </c>
      <c r="J54" s="4" t="s">
        <v>115</v>
      </c>
      <c r="K54" s="13">
        <v>37663</v>
      </c>
    </row>
    <row r="55" spans="1:11" ht="31.5" x14ac:dyDescent="0.2">
      <c r="A55" s="15"/>
      <c r="B55" s="3" t="s">
        <v>125</v>
      </c>
      <c r="C55" s="8" t="s">
        <v>126</v>
      </c>
      <c r="D55" s="15"/>
      <c r="E55" s="15"/>
      <c r="F55" s="15"/>
      <c r="G55" s="15"/>
      <c r="H55" s="15"/>
      <c r="I55" s="15"/>
      <c r="J55" s="15"/>
      <c r="K55" s="10"/>
    </row>
    <row r="56" spans="1:11" ht="31.5" x14ac:dyDescent="0.2">
      <c r="A56" s="4" t="s">
        <v>127</v>
      </c>
      <c r="B56" s="11" t="s">
        <v>128</v>
      </c>
      <c r="C56" s="14" t="s">
        <v>129</v>
      </c>
      <c r="D56" s="6">
        <v>270</v>
      </c>
      <c r="E56" s="12">
        <v>15</v>
      </c>
      <c r="F56" s="34">
        <v>4.3</v>
      </c>
      <c r="G56" s="6">
        <v>5</v>
      </c>
      <c r="H56" s="6">
        <v>34</v>
      </c>
      <c r="I56" s="4" t="s">
        <v>16</v>
      </c>
      <c r="J56" s="4" t="s">
        <v>17</v>
      </c>
      <c r="K56" s="13">
        <v>611661</v>
      </c>
    </row>
    <row r="57" spans="1:11" ht="31.5" x14ac:dyDescent="0.2">
      <c r="A57" s="4" t="s">
        <v>130</v>
      </c>
      <c r="B57" s="11" t="s">
        <v>131</v>
      </c>
      <c r="C57" s="14" t="s">
        <v>132</v>
      </c>
      <c r="D57" s="6">
        <v>270</v>
      </c>
      <c r="E57" s="12">
        <v>15</v>
      </c>
      <c r="F57" s="34">
        <v>4.3</v>
      </c>
      <c r="G57" s="6">
        <v>5</v>
      </c>
      <c r="H57" s="6">
        <v>38</v>
      </c>
      <c r="I57" s="4" t="s">
        <v>16</v>
      </c>
      <c r="J57" s="4" t="s">
        <v>17</v>
      </c>
      <c r="K57" s="13">
        <v>695012</v>
      </c>
    </row>
    <row r="58" spans="1:11" ht="31.5" x14ac:dyDescent="0.2">
      <c r="A58" s="4" t="s">
        <v>133</v>
      </c>
      <c r="B58" s="11" t="s">
        <v>134</v>
      </c>
      <c r="C58" s="14" t="s">
        <v>135</v>
      </c>
      <c r="D58" s="6">
        <v>270</v>
      </c>
      <c r="E58" s="12">
        <v>14</v>
      </c>
      <c r="F58" s="34">
        <v>4.3</v>
      </c>
      <c r="G58" s="6">
        <v>5</v>
      </c>
      <c r="H58" s="6">
        <v>42</v>
      </c>
      <c r="I58" s="4" t="s">
        <v>16</v>
      </c>
      <c r="J58" s="4" t="s">
        <v>17</v>
      </c>
      <c r="K58" s="13">
        <v>765981</v>
      </c>
    </row>
    <row r="59" spans="1:11" ht="31.5" x14ac:dyDescent="0.2">
      <c r="A59" s="4" t="s">
        <v>136</v>
      </c>
      <c r="B59" s="11" t="s">
        <v>137</v>
      </c>
      <c r="C59" s="14" t="s">
        <v>138</v>
      </c>
      <c r="D59" s="6">
        <v>270</v>
      </c>
      <c r="E59" s="12">
        <v>14</v>
      </c>
      <c r="F59" s="34">
        <v>4.0999999999999996</v>
      </c>
      <c r="G59" s="6">
        <v>5</v>
      </c>
      <c r="H59" s="6">
        <v>55</v>
      </c>
      <c r="I59" s="4" t="s">
        <v>16</v>
      </c>
      <c r="J59" s="4" t="s">
        <v>17</v>
      </c>
      <c r="K59" s="13">
        <v>873524</v>
      </c>
    </row>
    <row r="60" spans="1:11" ht="31.5" x14ac:dyDescent="0.2">
      <c r="A60" s="15"/>
      <c r="B60" s="3" t="s">
        <v>139</v>
      </c>
      <c r="C60" s="8" t="s">
        <v>140</v>
      </c>
      <c r="D60" s="15"/>
      <c r="E60" s="15"/>
      <c r="F60" s="15"/>
      <c r="G60" s="15"/>
      <c r="H60" s="15"/>
      <c r="I60" s="15"/>
      <c r="J60" s="15"/>
      <c r="K60" s="10"/>
    </row>
    <row r="61" spans="1:11" ht="31.5" x14ac:dyDescent="0.2">
      <c r="A61" s="4" t="s">
        <v>141</v>
      </c>
      <c r="B61" s="11" t="s">
        <v>142</v>
      </c>
      <c r="C61" s="14" t="s">
        <v>143</v>
      </c>
      <c r="D61" s="6">
        <v>270</v>
      </c>
      <c r="E61" s="12">
        <v>14</v>
      </c>
      <c r="F61" s="34">
        <v>4.5999999999999996</v>
      </c>
      <c r="G61" s="6">
        <v>5</v>
      </c>
      <c r="H61" s="6">
        <v>19</v>
      </c>
      <c r="I61" s="4" t="s">
        <v>16</v>
      </c>
      <c r="J61" s="4" t="s">
        <v>17</v>
      </c>
      <c r="K61" s="13">
        <v>778593</v>
      </c>
    </row>
    <row r="62" spans="1:11" ht="31.5" x14ac:dyDescent="0.2">
      <c r="A62" s="4" t="s">
        <v>144</v>
      </c>
      <c r="B62" s="11" t="s">
        <v>145</v>
      </c>
      <c r="C62" s="14" t="s">
        <v>146</v>
      </c>
      <c r="D62" s="6">
        <v>270</v>
      </c>
      <c r="E62" s="12">
        <v>14</v>
      </c>
      <c r="F62" s="34">
        <v>4.5999999999999996</v>
      </c>
      <c r="G62" s="6">
        <v>5</v>
      </c>
      <c r="H62" s="6">
        <v>27</v>
      </c>
      <c r="I62" s="4" t="s">
        <v>16</v>
      </c>
      <c r="J62" s="4" t="s">
        <v>17</v>
      </c>
      <c r="K62" s="13">
        <v>1008000</v>
      </c>
    </row>
    <row r="63" spans="1:11" ht="31.5" x14ac:dyDescent="0.2">
      <c r="A63" s="4" t="s">
        <v>147</v>
      </c>
      <c r="B63" s="11" t="s">
        <v>148</v>
      </c>
      <c r="C63" s="14" t="s">
        <v>149</v>
      </c>
      <c r="D63" s="6">
        <v>270</v>
      </c>
      <c r="E63" s="12">
        <v>14</v>
      </c>
      <c r="F63" s="34">
        <v>4.3</v>
      </c>
      <c r="G63" s="6">
        <v>5</v>
      </c>
      <c r="H63" s="6">
        <v>39</v>
      </c>
      <c r="I63" s="4" t="s">
        <v>16</v>
      </c>
      <c r="J63" s="4" t="s">
        <v>17</v>
      </c>
      <c r="K63" s="13">
        <v>1268266</v>
      </c>
    </row>
    <row r="64" spans="1:11" ht="31.5" x14ac:dyDescent="0.2">
      <c r="A64" s="4" t="s">
        <v>150</v>
      </c>
      <c r="B64" s="11" t="s">
        <v>151</v>
      </c>
      <c r="C64" s="14" t="s">
        <v>135</v>
      </c>
      <c r="D64" s="6">
        <v>270</v>
      </c>
      <c r="E64" s="12">
        <v>14</v>
      </c>
      <c r="F64" s="34">
        <v>4.3</v>
      </c>
      <c r="G64" s="6">
        <v>5</v>
      </c>
      <c r="H64" s="6">
        <v>53</v>
      </c>
      <c r="I64" s="4" t="s">
        <v>16</v>
      </c>
      <c r="J64" s="4" t="s">
        <v>17</v>
      </c>
      <c r="K64" s="13">
        <v>1484153</v>
      </c>
    </row>
    <row r="65" spans="1:11" ht="31.5" x14ac:dyDescent="0.2">
      <c r="A65" s="4" t="s">
        <v>152</v>
      </c>
      <c r="B65" s="11" t="s">
        <v>153</v>
      </c>
      <c r="C65" s="14" t="s">
        <v>154</v>
      </c>
      <c r="D65" s="6">
        <v>270</v>
      </c>
      <c r="E65" s="12">
        <v>14</v>
      </c>
      <c r="F65" s="34">
        <v>4.3</v>
      </c>
      <c r="G65" s="6">
        <v>5</v>
      </c>
      <c r="H65" s="6">
        <v>61</v>
      </c>
      <c r="I65" s="4" t="s">
        <v>16</v>
      </c>
      <c r="J65" s="4" t="s">
        <v>17</v>
      </c>
      <c r="K65" s="13">
        <v>1535452</v>
      </c>
    </row>
    <row r="66" spans="1:11" ht="31.5" x14ac:dyDescent="0.2">
      <c r="A66" s="4" t="s">
        <v>155</v>
      </c>
      <c r="B66" s="11" t="s">
        <v>156</v>
      </c>
      <c r="C66" s="14" t="s">
        <v>138</v>
      </c>
      <c r="D66" s="6">
        <v>270</v>
      </c>
      <c r="E66" s="12">
        <v>14</v>
      </c>
      <c r="F66" s="34">
        <v>3.7</v>
      </c>
      <c r="G66" s="6">
        <v>5</v>
      </c>
      <c r="H66" s="6">
        <v>67</v>
      </c>
      <c r="I66" s="4" t="s">
        <v>16</v>
      </c>
      <c r="J66" s="4" t="s">
        <v>17</v>
      </c>
      <c r="K66" s="13">
        <v>1668970</v>
      </c>
    </row>
    <row r="67" spans="1:11" ht="31.5" x14ac:dyDescent="0.2">
      <c r="A67" s="15"/>
      <c r="B67" s="3" t="s">
        <v>157</v>
      </c>
      <c r="C67" s="8" t="s">
        <v>158</v>
      </c>
      <c r="D67" s="15"/>
      <c r="E67" s="15"/>
      <c r="F67" s="15"/>
      <c r="G67" s="15"/>
      <c r="H67" s="15"/>
      <c r="I67" s="15"/>
      <c r="J67" s="15"/>
      <c r="K67" s="10"/>
    </row>
    <row r="68" spans="1:11" ht="31.5" x14ac:dyDescent="0.2">
      <c r="A68" s="4" t="s">
        <v>159</v>
      </c>
      <c r="B68" s="11" t="s">
        <v>160</v>
      </c>
      <c r="C68" s="14" t="s">
        <v>161</v>
      </c>
      <c r="D68" s="6">
        <v>270</v>
      </c>
      <c r="E68" s="12">
        <v>15</v>
      </c>
      <c r="F68" s="34">
        <v>2.9</v>
      </c>
      <c r="G68" s="6">
        <v>5</v>
      </c>
      <c r="H68" s="6">
        <v>20</v>
      </c>
      <c r="I68" s="4" t="s">
        <v>16</v>
      </c>
      <c r="J68" s="4" t="s">
        <v>17</v>
      </c>
      <c r="K68" s="13">
        <v>310973</v>
      </c>
    </row>
    <row r="69" spans="1:11" ht="31.5" x14ac:dyDescent="0.2">
      <c r="A69" s="4" t="s">
        <v>162</v>
      </c>
      <c r="B69" s="11" t="s">
        <v>163</v>
      </c>
      <c r="C69" s="14" t="s">
        <v>164</v>
      </c>
      <c r="D69" s="6">
        <v>270</v>
      </c>
      <c r="E69" s="12">
        <v>15</v>
      </c>
      <c r="F69" s="34">
        <v>2.9</v>
      </c>
      <c r="G69" s="6">
        <v>5</v>
      </c>
      <c r="H69" s="6">
        <v>24</v>
      </c>
      <c r="I69" s="4" t="s">
        <v>16</v>
      </c>
      <c r="J69" s="4" t="s">
        <v>17</v>
      </c>
      <c r="K69" s="13">
        <v>365850</v>
      </c>
    </row>
    <row r="70" spans="1:11" ht="31.5" x14ac:dyDescent="0.2">
      <c r="A70" s="4" t="s">
        <v>165</v>
      </c>
      <c r="B70" s="11" t="s">
        <v>166</v>
      </c>
      <c r="C70" s="14" t="s">
        <v>167</v>
      </c>
      <c r="D70" s="6">
        <v>270</v>
      </c>
      <c r="E70" s="12">
        <v>15</v>
      </c>
      <c r="F70" s="34">
        <v>2.9</v>
      </c>
      <c r="G70" s="6">
        <v>5</v>
      </c>
      <c r="H70" s="6">
        <v>26</v>
      </c>
      <c r="I70" s="4" t="s">
        <v>16</v>
      </c>
      <c r="J70" s="4" t="s">
        <v>17</v>
      </c>
      <c r="K70" s="13">
        <v>476144</v>
      </c>
    </row>
    <row r="71" spans="1:11" ht="31.5" x14ac:dyDescent="0.2">
      <c r="A71" s="4" t="s">
        <v>168</v>
      </c>
      <c r="B71" s="11" t="s">
        <v>169</v>
      </c>
      <c r="C71" s="14" t="s">
        <v>146</v>
      </c>
      <c r="D71" s="6">
        <v>270</v>
      </c>
      <c r="E71" s="12">
        <v>15</v>
      </c>
      <c r="F71" s="34">
        <v>2.9</v>
      </c>
      <c r="G71" s="6">
        <v>5</v>
      </c>
      <c r="H71" s="6">
        <v>32</v>
      </c>
      <c r="I71" s="4" t="s">
        <v>16</v>
      </c>
      <c r="J71" s="4" t="s">
        <v>17</v>
      </c>
      <c r="K71" s="13">
        <v>516960</v>
      </c>
    </row>
    <row r="72" spans="1:11" ht="31.5" x14ac:dyDescent="0.2">
      <c r="A72" s="4" t="s">
        <v>170</v>
      </c>
      <c r="B72" s="11" t="s">
        <v>171</v>
      </c>
      <c r="C72" s="14" t="s">
        <v>132</v>
      </c>
      <c r="D72" s="6">
        <v>270</v>
      </c>
      <c r="E72" s="12">
        <v>15</v>
      </c>
      <c r="F72" s="34">
        <v>2.9</v>
      </c>
      <c r="G72" s="6">
        <v>5</v>
      </c>
      <c r="H72" s="6">
        <v>37</v>
      </c>
      <c r="I72" s="4" t="s">
        <v>16</v>
      </c>
      <c r="J72" s="4" t="s">
        <v>17</v>
      </c>
      <c r="K72" s="13">
        <v>534828</v>
      </c>
    </row>
    <row r="73" spans="1:11" ht="31.5" x14ac:dyDescent="0.2">
      <c r="A73" s="4" t="s">
        <v>172</v>
      </c>
      <c r="B73" s="11" t="s">
        <v>173</v>
      </c>
      <c r="C73" s="14" t="s">
        <v>138</v>
      </c>
      <c r="D73" s="6">
        <v>270</v>
      </c>
      <c r="E73" s="12">
        <v>15</v>
      </c>
      <c r="F73" s="34">
        <v>2.9</v>
      </c>
      <c r="G73" s="6">
        <v>5</v>
      </c>
      <c r="H73" s="6">
        <v>47</v>
      </c>
      <c r="I73" s="4" t="s">
        <v>16</v>
      </c>
      <c r="J73" s="4" t="s">
        <v>17</v>
      </c>
      <c r="K73" s="13">
        <v>601429</v>
      </c>
    </row>
    <row r="74" spans="1:11" ht="31.5" x14ac:dyDescent="0.2">
      <c r="A74" s="15"/>
      <c r="B74" s="3" t="s">
        <v>174</v>
      </c>
      <c r="C74" s="8" t="s">
        <v>175</v>
      </c>
      <c r="D74" s="15"/>
      <c r="E74" s="15"/>
      <c r="F74" s="15"/>
      <c r="G74" s="15"/>
      <c r="H74" s="15"/>
      <c r="I74" s="15"/>
      <c r="J74" s="15"/>
      <c r="K74" s="10"/>
    </row>
    <row r="75" spans="1:11" ht="31.5" x14ac:dyDescent="0.2">
      <c r="A75" s="4" t="s">
        <v>176</v>
      </c>
      <c r="B75" s="11" t="s">
        <v>177</v>
      </c>
      <c r="C75" s="14" t="s">
        <v>146</v>
      </c>
      <c r="D75" s="6">
        <v>270</v>
      </c>
      <c r="E75" s="12">
        <v>15</v>
      </c>
      <c r="F75" s="34">
        <v>3.6</v>
      </c>
      <c r="G75" s="6">
        <v>5</v>
      </c>
      <c r="H75" s="6">
        <v>29</v>
      </c>
      <c r="I75" s="4" t="s">
        <v>16</v>
      </c>
      <c r="J75" s="4" t="s">
        <v>17</v>
      </c>
      <c r="K75" s="13">
        <v>1073429</v>
      </c>
    </row>
    <row r="76" spans="1:11" ht="31.5" x14ac:dyDescent="0.2">
      <c r="A76" s="4" t="s">
        <v>178</v>
      </c>
      <c r="B76" s="11" t="s">
        <v>179</v>
      </c>
      <c r="C76" s="14" t="s">
        <v>180</v>
      </c>
      <c r="D76" s="6">
        <v>270</v>
      </c>
      <c r="E76" s="12">
        <v>15</v>
      </c>
      <c r="F76" s="34">
        <v>3.6</v>
      </c>
      <c r="G76" s="6">
        <v>5</v>
      </c>
      <c r="H76" s="6">
        <v>61</v>
      </c>
      <c r="I76" s="4" t="s">
        <v>16</v>
      </c>
      <c r="J76" s="4" t="s">
        <v>17</v>
      </c>
      <c r="K76" s="13">
        <v>1610452</v>
      </c>
    </row>
    <row r="77" spans="1:11" ht="31.5" x14ac:dyDescent="0.2">
      <c r="A77" s="15"/>
      <c r="B77" s="3" t="s">
        <v>181</v>
      </c>
      <c r="C77" s="8" t="s">
        <v>182</v>
      </c>
      <c r="D77" s="15"/>
      <c r="E77" s="15"/>
      <c r="F77" s="15"/>
      <c r="G77" s="15"/>
      <c r="H77" s="15"/>
      <c r="I77" s="15"/>
      <c r="J77" s="15"/>
      <c r="K77" s="10"/>
    </row>
    <row r="78" spans="1:11" ht="31.5" x14ac:dyDescent="0.2">
      <c r="A78" s="15"/>
      <c r="B78" s="3" t="s">
        <v>183</v>
      </c>
      <c r="C78" s="8" t="s">
        <v>184</v>
      </c>
      <c r="D78" s="15"/>
      <c r="E78" s="15"/>
      <c r="F78" s="15"/>
      <c r="G78" s="15"/>
      <c r="H78" s="15"/>
      <c r="I78" s="15"/>
      <c r="J78" s="15"/>
      <c r="K78" s="10"/>
    </row>
    <row r="79" spans="1:11" ht="31.5" x14ac:dyDescent="0.2">
      <c r="A79" s="4" t="s">
        <v>185</v>
      </c>
      <c r="B79" s="11" t="s">
        <v>186</v>
      </c>
      <c r="C79" s="14" t="s">
        <v>187</v>
      </c>
      <c r="D79" s="6">
        <v>250</v>
      </c>
      <c r="E79" s="12">
        <v>9</v>
      </c>
      <c r="F79" s="34">
        <v>5.0999999999999996</v>
      </c>
      <c r="G79" s="6">
        <v>5</v>
      </c>
      <c r="H79" s="6">
        <v>25</v>
      </c>
      <c r="I79" s="4" t="s">
        <v>16</v>
      </c>
      <c r="J79" s="4" t="s">
        <v>188</v>
      </c>
      <c r="K79" s="13">
        <v>645827</v>
      </c>
    </row>
    <row r="80" spans="1:11" ht="31.5" x14ac:dyDescent="0.2">
      <c r="A80" s="4" t="s">
        <v>189</v>
      </c>
      <c r="B80" s="11" t="s">
        <v>190</v>
      </c>
      <c r="C80" s="14" t="s">
        <v>191</v>
      </c>
      <c r="D80" s="6">
        <v>250</v>
      </c>
      <c r="E80" s="12">
        <v>9</v>
      </c>
      <c r="F80" s="34">
        <v>5.0999999999999996</v>
      </c>
      <c r="G80" s="6">
        <v>5</v>
      </c>
      <c r="H80" s="6">
        <v>26</v>
      </c>
      <c r="I80" s="4" t="s">
        <v>16</v>
      </c>
      <c r="J80" s="4" t="s">
        <v>188</v>
      </c>
      <c r="K80" s="13">
        <v>693293</v>
      </c>
    </row>
    <row r="81" spans="1:11" ht="31.5" x14ac:dyDescent="0.2">
      <c r="A81" s="4" t="s">
        <v>192</v>
      </c>
      <c r="B81" s="11" t="s">
        <v>193</v>
      </c>
      <c r="C81" s="14" t="s">
        <v>194</v>
      </c>
      <c r="D81" s="6">
        <v>250</v>
      </c>
      <c r="E81" s="12">
        <v>9</v>
      </c>
      <c r="F81" s="34">
        <v>4.7</v>
      </c>
      <c r="G81" s="6">
        <v>5</v>
      </c>
      <c r="H81" s="6">
        <v>30</v>
      </c>
      <c r="I81" s="4" t="s">
        <v>16</v>
      </c>
      <c r="J81" s="4" t="s">
        <v>188</v>
      </c>
      <c r="K81" s="13">
        <v>769879</v>
      </c>
    </row>
    <row r="82" spans="1:11" ht="31.5" x14ac:dyDescent="0.2">
      <c r="A82" s="4" t="s">
        <v>195</v>
      </c>
      <c r="B82" s="11" t="s">
        <v>196</v>
      </c>
      <c r="C82" s="14" t="s">
        <v>197</v>
      </c>
      <c r="D82" s="6">
        <v>250</v>
      </c>
      <c r="E82" s="12">
        <v>9</v>
      </c>
      <c r="F82" s="34">
        <v>4.7</v>
      </c>
      <c r="G82" s="6">
        <v>5</v>
      </c>
      <c r="H82" s="6">
        <v>33</v>
      </c>
      <c r="I82" s="4" t="s">
        <v>16</v>
      </c>
      <c r="J82" s="4" t="s">
        <v>188</v>
      </c>
      <c r="K82" s="13">
        <v>948964</v>
      </c>
    </row>
    <row r="83" spans="1:11" ht="31.5" x14ac:dyDescent="0.2">
      <c r="A83" s="4" t="s">
        <v>198</v>
      </c>
      <c r="B83" s="11" t="s">
        <v>199</v>
      </c>
      <c r="C83" s="14" t="s">
        <v>167</v>
      </c>
      <c r="D83" s="6">
        <v>250</v>
      </c>
      <c r="E83" s="12">
        <v>9</v>
      </c>
      <c r="F83" s="34">
        <v>4.5</v>
      </c>
      <c r="G83" s="6">
        <v>5</v>
      </c>
      <c r="H83" s="6">
        <v>37</v>
      </c>
      <c r="I83" s="4" t="s">
        <v>16</v>
      </c>
      <c r="J83" s="4" t="s">
        <v>188</v>
      </c>
      <c r="K83" s="13">
        <v>1328572</v>
      </c>
    </row>
    <row r="84" spans="1:11" ht="31.5" x14ac:dyDescent="0.2">
      <c r="A84" s="4" t="s">
        <v>200</v>
      </c>
      <c r="B84" s="11" t="s">
        <v>201</v>
      </c>
      <c r="C84" s="14" t="s">
        <v>132</v>
      </c>
      <c r="D84" s="6">
        <v>250</v>
      </c>
      <c r="E84" s="12">
        <v>9</v>
      </c>
      <c r="F84" s="34">
        <v>4.5</v>
      </c>
      <c r="G84" s="6">
        <v>5</v>
      </c>
      <c r="H84" s="6">
        <v>43</v>
      </c>
      <c r="I84" s="4" t="s">
        <v>16</v>
      </c>
      <c r="J84" s="4" t="s">
        <v>188</v>
      </c>
      <c r="K84" s="13">
        <v>1556727</v>
      </c>
    </row>
    <row r="85" spans="1:11" ht="31.5" x14ac:dyDescent="0.2">
      <c r="A85" s="4" t="s">
        <v>202</v>
      </c>
      <c r="B85" s="11" t="s">
        <v>203</v>
      </c>
      <c r="C85" s="14" t="s">
        <v>180</v>
      </c>
      <c r="D85" s="6">
        <v>250</v>
      </c>
      <c r="E85" s="12">
        <v>8</v>
      </c>
      <c r="F85" s="34">
        <v>4.5</v>
      </c>
      <c r="G85" s="6">
        <v>5</v>
      </c>
      <c r="H85" s="6">
        <v>44</v>
      </c>
      <c r="I85" s="4" t="s">
        <v>16</v>
      </c>
      <c r="J85" s="4" t="s">
        <v>188</v>
      </c>
      <c r="K85" s="13">
        <v>1939546</v>
      </c>
    </row>
    <row r="86" spans="1:11" ht="31.5" x14ac:dyDescent="0.2">
      <c r="A86" s="4" t="s">
        <v>204</v>
      </c>
      <c r="B86" s="11" t="s">
        <v>205</v>
      </c>
      <c r="C86" s="14" t="s">
        <v>138</v>
      </c>
      <c r="D86" s="6">
        <v>250</v>
      </c>
      <c r="E86" s="12">
        <v>8</v>
      </c>
      <c r="F86" s="34">
        <v>4.3</v>
      </c>
      <c r="G86" s="6">
        <v>5</v>
      </c>
      <c r="H86" s="6">
        <v>50</v>
      </c>
      <c r="I86" s="4" t="s">
        <v>16</v>
      </c>
      <c r="J86" s="4" t="s">
        <v>188</v>
      </c>
      <c r="K86" s="13">
        <v>2230644</v>
      </c>
    </row>
    <row r="87" spans="1:11" ht="31.5" x14ac:dyDescent="0.2">
      <c r="A87" s="4" t="s">
        <v>206</v>
      </c>
      <c r="B87" s="11" t="s">
        <v>207</v>
      </c>
      <c r="C87" s="14" t="s">
        <v>208</v>
      </c>
      <c r="D87" s="6">
        <v>250</v>
      </c>
      <c r="E87" s="12">
        <v>8</v>
      </c>
      <c r="F87" s="34">
        <v>4.3</v>
      </c>
      <c r="G87" s="6">
        <v>5</v>
      </c>
      <c r="H87" s="6">
        <v>54</v>
      </c>
      <c r="I87" s="4" t="s">
        <v>16</v>
      </c>
      <c r="J87" s="4" t="s">
        <v>188</v>
      </c>
      <c r="K87" s="13">
        <v>2521398</v>
      </c>
    </row>
    <row r="88" spans="1:11" ht="31.5" x14ac:dyDescent="0.2">
      <c r="A88" s="4" t="s">
        <v>209</v>
      </c>
      <c r="B88" s="11" t="s">
        <v>210</v>
      </c>
      <c r="C88" s="14" t="s">
        <v>211</v>
      </c>
      <c r="D88" s="6">
        <v>250</v>
      </c>
      <c r="E88" s="12">
        <v>7</v>
      </c>
      <c r="F88" s="34">
        <v>4.0999999999999996</v>
      </c>
      <c r="G88" s="6">
        <v>5</v>
      </c>
      <c r="H88" s="6">
        <v>64</v>
      </c>
      <c r="I88" s="4" t="s">
        <v>16</v>
      </c>
      <c r="J88" s="4" t="s">
        <v>188</v>
      </c>
      <c r="K88" s="13">
        <v>3736007</v>
      </c>
    </row>
    <row r="89" spans="1:11" ht="31.5" x14ac:dyDescent="0.2">
      <c r="A89" s="4" t="s">
        <v>212</v>
      </c>
      <c r="B89" s="11" t="s">
        <v>213</v>
      </c>
      <c r="C89" s="14" t="s">
        <v>214</v>
      </c>
      <c r="D89" s="6">
        <v>250</v>
      </c>
      <c r="E89" s="12">
        <v>7</v>
      </c>
      <c r="F89" s="34">
        <v>4.0999999999999996</v>
      </c>
      <c r="G89" s="6">
        <v>5</v>
      </c>
      <c r="H89" s="6">
        <v>70</v>
      </c>
      <c r="I89" s="4" t="s">
        <v>16</v>
      </c>
      <c r="J89" s="4" t="s">
        <v>188</v>
      </c>
      <c r="K89" s="13">
        <v>5241944</v>
      </c>
    </row>
    <row r="90" spans="1:11" ht="31.5" x14ac:dyDescent="0.2">
      <c r="A90" s="15"/>
      <c r="B90" s="3" t="s">
        <v>215</v>
      </c>
      <c r="C90" s="8" t="s">
        <v>216</v>
      </c>
      <c r="D90" s="15"/>
      <c r="E90" s="15"/>
      <c r="F90" s="15"/>
      <c r="G90" s="15"/>
      <c r="H90" s="15"/>
      <c r="I90" s="15"/>
      <c r="J90" s="15"/>
      <c r="K90" s="10"/>
    </row>
    <row r="91" spans="1:11" ht="31.5" x14ac:dyDescent="0.2">
      <c r="A91" s="4" t="s">
        <v>217</v>
      </c>
      <c r="B91" s="11" t="s">
        <v>218</v>
      </c>
      <c r="C91" s="14" t="s">
        <v>219</v>
      </c>
      <c r="D91" s="6">
        <v>240</v>
      </c>
      <c r="E91" s="12">
        <v>9</v>
      </c>
      <c r="F91" s="34">
        <v>4.5</v>
      </c>
      <c r="G91" s="6">
        <v>5</v>
      </c>
      <c r="H91" s="6">
        <v>25</v>
      </c>
      <c r="I91" s="4" t="s">
        <v>16</v>
      </c>
      <c r="J91" s="4" t="s">
        <v>220</v>
      </c>
      <c r="K91" s="13">
        <v>629428</v>
      </c>
    </row>
    <row r="92" spans="1:11" ht="31.5" x14ac:dyDescent="0.2">
      <c r="A92" s="4" t="s">
        <v>221</v>
      </c>
      <c r="B92" s="11" t="s">
        <v>222</v>
      </c>
      <c r="C92" s="14" t="s">
        <v>132</v>
      </c>
      <c r="D92" s="6">
        <v>240</v>
      </c>
      <c r="E92" s="12">
        <v>9</v>
      </c>
      <c r="F92" s="34">
        <v>4.5</v>
      </c>
      <c r="G92" s="6">
        <v>5</v>
      </c>
      <c r="H92" s="6">
        <v>33</v>
      </c>
      <c r="I92" s="4" t="s">
        <v>16</v>
      </c>
      <c r="J92" s="4" t="s">
        <v>220</v>
      </c>
      <c r="K92" s="13">
        <v>1032544</v>
      </c>
    </row>
    <row r="93" spans="1:11" ht="31.5" x14ac:dyDescent="0.2">
      <c r="A93" s="4" t="s">
        <v>223</v>
      </c>
      <c r="B93" s="11" t="s">
        <v>224</v>
      </c>
      <c r="C93" s="14" t="s">
        <v>138</v>
      </c>
      <c r="D93" s="6">
        <v>240</v>
      </c>
      <c r="E93" s="12">
        <v>9</v>
      </c>
      <c r="F93" s="34">
        <v>4.5</v>
      </c>
      <c r="G93" s="6">
        <v>5</v>
      </c>
      <c r="H93" s="6">
        <v>36</v>
      </c>
      <c r="I93" s="4" t="s">
        <v>16</v>
      </c>
      <c r="J93" s="4" t="s">
        <v>220</v>
      </c>
      <c r="K93" s="13">
        <v>1266087</v>
      </c>
    </row>
    <row r="94" spans="1:11" ht="31.5" x14ac:dyDescent="0.2">
      <c r="A94" s="4" t="s">
        <v>225</v>
      </c>
      <c r="B94" s="11" t="s">
        <v>226</v>
      </c>
      <c r="C94" s="14" t="s">
        <v>211</v>
      </c>
      <c r="D94" s="6">
        <v>240</v>
      </c>
      <c r="E94" s="12">
        <v>8</v>
      </c>
      <c r="F94" s="34">
        <v>4</v>
      </c>
      <c r="G94" s="6">
        <v>5</v>
      </c>
      <c r="H94" s="6">
        <v>50</v>
      </c>
      <c r="I94" s="4" t="s">
        <v>16</v>
      </c>
      <c r="J94" s="4" t="s">
        <v>220</v>
      </c>
      <c r="K94" s="13">
        <v>2624354</v>
      </c>
    </row>
    <row r="95" spans="1:11" ht="31.5" x14ac:dyDescent="0.2">
      <c r="A95" s="4" t="s">
        <v>227</v>
      </c>
      <c r="B95" s="11" t="s">
        <v>228</v>
      </c>
      <c r="C95" s="14" t="s">
        <v>229</v>
      </c>
      <c r="D95" s="6">
        <v>240</v>
      </c>
      <c r="E95" s="12">
        <v>8</v>
      </c>
      <c r="F95" s="34">
        <v>4</v>
      </c>
      <c r="G95" s="6">
        <v>5</v>
      </c>
      <c r="H95" s="6">
        <v>61</v>
      </c>
      <c r="I95" s="4" t="s">
        <v>16</v>
      </c>
      <c r="J95" s="4" t="s">
        <v>220</v>
      </c>
      <c r="K95" s="13">
        <v>3109212</v>
      </c>
    </row>
    <row r="96" spans="1:11" ht="31.5" x14ac:dyDescent="0.2">
      <c r="A96" s="4" t="s">
        <v>230</v>
      </c>
      <c r="B96" s="11" t="s">
        <v>231</v>
      </c>
      <c r="C96" s="14" t="s">
        <v>232</v>
      </c>
      <c r="D96" s="6">
        <v>240</v>
      </c>
      <c r="E96" s="12">
        <v>7</v>
      </c>
      <c r="F96" s="34">
        <v>3.8</v>
      </c>
      <c r="G96" s="6">
        <v>5</v>
      </c>
      <c r="H96" s="6">
        <v>67</v>
      </c>
      <c r="I96" s="4" t="s">
        <v>16</v>
      </c>
      <c r="J96" s="4" t="s">
        <v>220</v>
      </c>
      <c r="K96" s="13">
        <v>4714447</v>
      </c>
    </row>
    <row r="97" spans="1:11" ht="31.5" x14ac:dyDescent="0.2">
      <c r="A97" s="4" t="s">
        <v>233</v>
      </c>
      <c r="B97" s="11" t="s">
        <v>234</v>
      </c>
      <c r="C97" s="14" t="s">
        <v>235</v>
      </c>
      <c r="D97" s="6">
        <v>240</v>
      </c>
      <c r="E97" s="12">
        <v>7</v>
      </c>
      <c r="F97" s="34">
        <v>3.8</v>
      </c>
      <c r="G97" s="6">
        <v>5</v>
      </c>
      <c r="H97" s="6">
        <v>69</v>
      </c>
      <c r="I97" s="4" t="s">
        <v>16</v>
      </c>
      <c r="J97" s="4" t="s">
        <v>236</v>
      </c>
      <c r="K97" s="13">
        <v>5870688</v>
      </c>
    </row>
    <row r="98" spans="1:11" ht="31.5" x14ac:dyDescent="0.2">
      <c r="A98" s="4" t="s">
        <v>237</v>
      </c>
      <c r="B98" s="11" t="s">
        <v>238</v>
      </c>
      <c r="C98" s="14" t="s">
        <v>239</v>
      </c>
      <c r="D98" s="6">
        <v>240</v>
      </c>
      <c r="E98" s="12">
        <v>7</v>
      </c>
      <c r="F98" s="34">
        <v>3.8</v>
      </c>
      <c r="G98" s="6">
        <v>5</v>
      </c>
      <c r="H98" s="6">
        <v>74</v>
      </c>
      <c r="I98" s="4" t="s">
        <v>16</v>
      </c>
      <c r="J98" s="4" t="s">
        <v>236</v>
      </c>
      <c r="K98" s="13">
        <v>7072227</v>
      </c>
    </row>
    <row r="99" spans="1:11" ht="31.5" x14ac:dyDescent="0.2">
      <c r="A99" s="4" t="s">
        <v>240</v>
      </c>
      <c r="B99" s="11" t="s">
        <v>241</v>
      </c>
      <c r="C99" s="14" t="s">
        <v>242</v>
      </c>
      <c r="D99" s="6">
        <v>240</v>
      </c>
      <c r="E99" s="12">
        <v>7</v>
      </c>
      <c r="F99" s="34">
        <v>3.6</v>
      </c>
      <c r="G99" s="6">
        <v>5</v>
      </c>
      <c r="H99" s="6">
        <v>78</v>
      </c>
      <c r="I99" s="4" t="s">
        <v>16</v>
      </c>
      <c r="J99" s="4" t="s">
        <v>236</v>
      </c>
      <c r="K99" s="13">
        <v>8936333</v>
      </c>
    </row>
    <row r="100" spans="1:11" ht="31.5" x14ac:dyDescent="0.2">
      <c r="A100" s="4" t="s">
        <v>243</v>
      </c>
      <c r="B100" s="11" t="s">
        <v>244</v>
      </c>
      <c r="C100" s="14" t="s">
        <v>245</v>
      </c>
      <c r="D100" s="6">
        <v>240</v>
      </c>
      <c r="E100" s="12">
        <v>7</v>
      </c>
      <c r="F100" s="34">
        <v>3.6</v>
      </c>
      <c r="G100" s="6">
        <v>5</v>
      </c>
      <c r="H100" s="6">
        <v>81</v>
      </c>
      <c r="I100" s="4" t="s">
        <v>16</v>
      </c>
      <c r="J100" s="4" t="s">
        <v>236</v>
      </c>
      <c r="K100" s="13">
        <v>10669966</v>
      </c>
    </row>
    <row r="101" spans="1:11" ht="31.5" x14ac:dyDescent="0.2">
      <c r="A101" s="15"/>
      <c r="B101" s="3" t="s">
        <v>246</v>
      </c>
      <c r="C101" s="8" t="s">
        <v>247</v>
      </c>
      <c r="D101" s="15"/>
      <c r="E101" s="15"/>
      <c r="F101" s="15"/>
      <c r="G101" s="15"/>
      <c r="H101" s="15"/>
      <c r="I101" s="15"/>
      <c r="J101" s="15"/>
      <c r="K101" s="10"/>
    </row>
    <row r="102" spans="1:11" ht="31.5" x14ac:dyDescent="0.2">
      <c r="A102" s="4" t="s">
        <v>248</v>
      </c>
      <c r="B102" s="11" t="s">
        <v>249</v>
      </c>
      <c r="C102" s="14" t="s">
        <v>194</v>
      </c>
      <c r="D102" s="6">
        <v>250</v>
      </c>
      <c r="E102" s="12">
        <v>9</v>
      </c>
      <c r="F102" s="34">
        <v>5.4</v>
      </c>
      <c r="G102" s="6">
        <v>5</v>
      </c>
      <c r="H102" s="6">
        <v>32</v>
      </c>
      <c r="I102" s="4" t="s">
        <v>16</v>
      </c>
      <c r="J102" s="4" t="s">
        <v>250</v>
      </c>
      <c r="K102" s="13">
        <v>808517</v>
      </c>
    </row>
    <row r="103" spans="1:11" ht="31.5" x14ac:dyDescent="0.2">
      <c r="A103" s="4" t="s">
        <v>251</v>
      </c>
      <c r="B103" s="11" t="s">
        <v>252</v>
      </c>
      <c r="C103" s="14" t="s">
        <v>167</v>
      </c>
      <c r="D103" s="6">
        <v>250</v>
      </c>
      <c r="E103" s="12">
        <v>9</v>
      </c>
      <c r="F103" s="34">
        <v>4.5</v>
      </c>
      <c r="G103" s="6">
        <v>5</v>
      </c>
      <c r="H103" s="6">
        <v>36</v>
      </c>
      <c r="I103" s="4" t="s">
        <v>16</v>
      </c>
      <c r="J103" s="4" t="s">
        <v>250</v>
      </c>
      <c r="K103" s="13">
        <v>1085398</v>
      </c>
    </row>
    <row r="104" spans="1:11" ht="31.5" x14ac:dyDescent="0.2">
      <c r="A104" s="4" t="s">
        <v>253</v>
      </c>
      <c r="B104" s="11" t="s">
        <v>254</v>
      </c>
      <c r="C104" s="14" t="s">
        <v>132</v>
      </c>
      <c r="D104" s="6">
        <v>250</v>
      </c>
      <c r="E104" s="12">
        <v>9</v>
      </c>
      <c r="F104" s="34">
        <v>4.5</v>
      </c>
      <c r="G104" s="6">
        <v>5</v>
      </c>
      <c r="H104" s="6">
        <v>45</v>
      </c>
      <c r="I104" s="4" t="s">
        <v>16</v>
      </c>
      <c r="J104" s="4" t="s">
        <v>250</v>
      </c>
      <c r="K104" s="13">
        <v>1411235</v>
      </c>
    </row>
    <row r="105" spans="1:11" ht="31.5" x14ac:dyDescent="0.2">
      <c r="A105" s="4" t="s">
        <v>255</v>
      </c>
      <c r="B105" s="11" t="s">
        <v>256</v>
      </c>
      <c r="C105" s="14" t="s">
        <v>138</v>
      </c>
      <c r="D105" s="6">
        <v>250</v>
      </c>
      <c r="E105" s="12">
        <v>8</v>
      </c>
      <c r="F105" s="34">
        <v>4.5999999999999996</v>
      </c>
      <c r="G105" s="6">
        <v>5</v>
      </c>
      <c r="H105" s="6">
        <v>47</v>
      </c>
      <c r="I105" s="4" t="s">
        <v>16</v>
      </c>
      <c r="J105" s="4" t="s">
        <v>220</v>
      </c>
      <c r="K105" s="13">
        <v>1896437</v>
      </c>
    </row>
    <row r="106" spans="1:11" ht="31.5" x14ac:dyDescent="0.2">
      <c r="A106" s="4" t="s">
        <v>257</v>
      </c>
      <c r="B106" s="11" t="s">
        <v>258</v>
      </c>
      <c r="C106" s="14" t="s">
        <v>259</v>
      </c>
      <c r="D106" s="6">
        <v>250</v>
      </c>
      <c r="E106" s="12">
        <v>8</v>
      </c>
      <c r="F106" s="34">
        <v>4.5999999999999996</v>
      </c>
      <c r="G106" s="6">
        <v>5</v>
      </c>
      <c r="H106" s="6">
        <v>49</v>
      </c>
      <c r="I106" s="4" t="s">
        <v>16</v>
      </c>
      <c r="J106" s="4" t="s">
        <v>220</v>
      </c>
      <c r="K106" s="13">
        <v>2263892</v>
      </c>
    </row>
    <row r="107" spans="1:11" ht="31.5" x14ac:dyDescent="0.2">
      <c r="A107" s="4" t="s">
        <v>260</v>
      </c>
      <c r="B107" s="11" t="s">
        <v>261</v>
      </c>
      <c r="C107" s="14" t="s">
        <v>211</v>
      </c>
      <c r="D107" s="6">
        <v>250</v>
      </c>
      <c r="E107" s="12">
        <v>8</v>
      </c>
      <c r="F107" s="34">
        <v>4.0999999999999996</v>
      </c>
      <c r="G107" s="6">
        <v>5</v>
      </c>
      <c r="H107" s="6">
        <v>51</v>
      </c>
      <c r="I107" s="4" t="s">
        <v>16</v>
      </c>
      <c r="J107" s="4" t="s">
        <v>220</v>
      </c>
      <c r="K107" s="13">
        <v>2973986</v>
      </c>
    </row>
    <row r="108" spans="1:11" ht="31.5" x14ac:dyDescent="0.2">
      <c r="A108" s="4" t="s">
        <v>262</v>
      </c>
      <c r="B108" s="11" t="s">
        <v>263</v>
      </c>
      <c r="C108" s="14" t="s">
        <v>214</v>
      </c>
      <c r="D108" s="6">
        <v>250</v>
      </c>
      <c r="E108" s="12">
        <v>8</v>
      </c>
      <c r="F108" s="34">
        <v>4.0999999999999996</v>
      </c>
      <c r="G108" s="6">
        <v>5</v>
      </c>
      <c r="H108" s="6">
        <v>54</v>
      </c>
      <c r="I108" s="4" t="s">
        <v>16</v>
      </c>
      <c r="J108" s="4" t="s">
        <v>220</v>
      </c>
      <c r="K108" s="13">
        <v>3818900</v>
      </c>
    </row>
    <row r="109" spans="1:11" ht="31.5" x14ac:dyDescent="0.2">
      <c r="A109" s="4" t="s">
        <v>264</v>
      </c>
      <c r="B109" s="11" t="s">
        <v>265</v>
      </c>
      <c r="C109" s="14" t="s">
        <v>266</v>
      </c>
      <c r="D109" s="6">
        <v>250</v>
      </c>
      <c r="E109" s="12">
        <v>8</v>
      </c>
      <c r="F109" s="34">
        <v>4.0999999999999996</v>
      </c>
      <c r="G109" s="6">
        <v>5</v>
      </c>
      <c r="H109" s="6">
        <v>55</v>
      </c>
      <c r="I109" s="4" t="s">
        <v>16</v>
      </c>
      <c r="J109" s="4" t="s">
        <v>220</v>
      </c>
      <c r="K109" s="13">
        <v>4110300</v>
      </c>
    </row>
    <row r="110" spans="1:11" ht="31.5" x14ac:dyDescent="0.2">
      <c r="A110" s="4" t="s">
        <v>267</v>
      </c>
      <c r="B110" s="11" t="s">
        <v>268</v>
      </c>
      <c r="C110" s="14" t="s">
        <v>229</v>
      </c>
      <c r="D110" s="6">
        <v>250</v>
      </c>
      <c r="E110" s="12">
        <v>7</v>
      </c>
      <c r="F110" s="34">
        <v>4.0999999999999996</v>
      </c>
      <c r="G110" s="6">
        <v>5</v>
      </c>
      <c r="H110" s="6">
        <v>56</v>
      </c>
      <c r="I110" s="4" t="s">
        <v>16</v>
      </c>
      <c r="J110" s="4" t="s">
        <v>220</v>
      </c>
      <c r="K110" s="13">
        <v>4653327</v>
      </c>
    </row>
    <row r="111" spans="1:11" ht="31.5" x14ac:dyDescent="0.2">
      <c r="A111" s="4" t="s">
        <v>269</v>
      </c>
      <c r="B111" s="11" t="s">
        <v>270</v>
      </c>
      <c r="C111" s="14" t="s">
        <v>271</v>
      </c>
      <c r="D111" s="6">
        <v>250</v>
      </c>
      <c r="E111" s="12">
        <v>7</v>
      </c>
      <c r="F111" s="34">
        <v>3.8</v>
      </c>
      <c r="G111" s="6">
        <v>5</v>
      </c>
      <c r="H111" s="6">
        <v>58</v>
      </c>
      <c r="I111" s="4" t="s">
        <v>16</v>
      </c>
      <c r="J111" s="4" t="s">
        <v>220</v>
      </c>
      <c r="K111" s="13">
        <v>5492391</v>
      </c>
    </row>
    <row r="112" spans="1:11" ht="31.5" x14ac:dyDescent="0.2">
      <c r="A112" s="4" t="s">
        <v>272</v>
      </c>
      <c r="B112" s="11" t="s">
        <v>273</v>
      </c>
      <c r="C112" s="14" t="s">
        <v>239</v>
      </c>
      <c r="D112" s="6">
        <v>250</v>
      </c>
      <c r="E112" s="12">
        <v>7</v>
      </c>
      <c r="F112" s="34">
        <v>3.8</v>
      </c>
      <c r="G112" s="6">
        <v>5</v>
      </c>
      <c r="H112" s="6">
        <v>59</v>
      </c>
      <c r="I112" s="4" t="s">
        <v>16</v>
      </c>
      <c r="J112" s="4" t="s">
        <v>220</v>
      </c>
      <c r="K112" s="13">
        <v>7004354</v>
      </c>
    </row>
    <row r="113" spans="1:11" ht="31.5" x14ac:dyDescent="0.2">
      <c r="A113" s="4" t="s">
        <v>274</v>
      </c>
      <c r="B113" s="11" t="s">
        <v>275</v>
      </c>
      <c r="C113" s="14" t="s">
        <v>242</v>
      </c>
      <c r="D113" s="6">
        <v>250</v>
      </c>
      <c r="E113" s="12">
        <v>7</v>
      </c>
      <c r="F113" s="34">
        <v>3.6</v>
      </c>
      <c r="G113" s="6">
        <v>5</v>
      </c>
      <c r="H113" s="6">
        <v>63</v>
      </c>
      <c r="I113" s="4" t="s">
        <v>16</v>
      </c>
      <c r="J113" s="4" t="s">
        <v>220</v>
      </c>
      <c r="K113" s="13">
        <v>8157167</v>
      </c>
    </row>
    <row r="114" spans="1:11" ht="31.5" x14ac:dyDescent="0.2">
      <c r="A114" s="4" t="s">
        <v>276</v>
      </c>
      <c r="B114" s="11" t="s">
        <v>277</v>
      </c>
      <c r="C114" s="14" t="s">
        <v>245</v>
      </c>
      <c r="D114" s="6">
        <v>250</v>
      </c>
      <c r="E114" s="12">
        <v>7</v>
      </c>
      <c r="F114" s="34">
        <v>3.6</v>
      </c>
      <c r="G114" s="6">
        <v>5</v>
      </c>
      <c r="H114" s="6">
        <v>72</v>
      </c>
      <c r="I114" s="4" t="s">
        <v>16</v>
      </c>
      <c r="J114" s="4" t="s">
        <v>220</v>
      </c>
      <c r="K114" s="13">
        <v>11463578</v>
      </c>
    </row>
    <row r="115" spans="1:11" ht="31.5" x14ac:dyDescent="0.2">
      <c r="A115" s="4" t="s">
        <v>278</v>
      </c>
      <c r="B115" s="11" t="s">
        <v>279</v>
      </c>
      <c r="C115" s="14" t="s">
        <v>280</v>
      </c>
      <c r="D115" s="6">
        <v>250</v>
      </c>
      <c r="E115" s="12">
        <v>7</v>
      </c>
      <c r="F115" s="34">
        <v>3.6</v>
      </c>
      <c r="G115" s="6">
        <v>5</v>
      </c>
      <c r="H115" s="6">
        <v>83</v>
      </c>
      <c r="I115" s="4" t="s">
        <v>16</v>
      </c>
      <c r="J115" s="4" t="s">
        <v>220</v>
      </c>
      <c r="K115" s="13">
        <v>12790430</v>
      </c>
    </row>
    <row r="116" spans="1:11" ht="31.5" x14ac:dyDescent="0.2">
      <c r="A116" s="4" t="s">
        <v>281</v>
      </c>
      <c r="B116" s="11" t="s">
        <v>282</v>
      </c>
      <c r="C116" s="14" t="s">
        <v>283</v>
      </c>
      <c r="D116" s="6">
        <v>200</v>
      </c>
      <c r="E116" s="12">
        <v>7</v>
      </c>
      <c r="F116" s="34">
        <v>3.6</v>
      </c>
      <c r="G116" s="6">
        <v>5</v>
      </c>
      <c r="H116" s="6">
        <v>141</v>
      </c>
      <c r="I116" s="4" t="s">
        <v>16</v>
      </c>
      <c r="J116" s="4" t="s">
        <v>220</v>
      </c>
      <c r="K116" s="13">
        <v>26563873</v>
      </c>
    </row>
    <row r="117" spans="1:11" ht="31.5" x14ac:dyDescent="0.2">
      <c r="A117" s="4" t="s">
        <v>284</v>
      </c>
      <c r="B117" s="11" t="s">
        <v>285</v>
      </c>
      <c r="C117" s="14" t="s">
        <v>286</v>
      </c>
      <c r="D117" s="6">
        <v>200</v>
      </c>
      <c r="E117" s="12">
        <v>7</v>
      </c>
      <c r="F117" s="34">
        <v>3.6</v>
      </c>
      <c r="G117" s="6">
        <v>5</v>
      </c>
      <c r="H117" s="6">
        <v>155</v>
      </c>
      <c r="I117" s="4" t="s">
        <v>16</v>
      </c>
      <c r="J117" s="4" t="s">
        <v>220</v>
      </c>
      <c r="K117" s="13">
        <v>36309348</v>
      </c>
    </row>
    <row r="118" spans="1:11" ht="31.5" x14ac:dyDescent="0.2">
      <c r="A118" s="15"/>
      <c r="B118" s="3" t="s">
        <v>287</v>
      </c>
      <c r="C118" s="8" t="s">
        <v>288</v>
      </c>
      <c r="D118" s="15"/>
      <c r="E118" s="15"/>
      <c r="F118" s="15"/>
      <c r="G118" s="15"/>
      <c r="H118" s="15"/>
      <c r="I118" s="15"/>
      <c r="J118" s="15"/>
      <c r="K118" s="10"/>
    </row>
    <row r="119" spans="1:11" ht="31.5" x14ac:dyDescent="0.2">
      <c r="A119" s="4" t="s">
        <v>289</v>
      </c>
      <c r="B119" s="11" t="s">
        <v>290</v>
      </c>
      <c r="C119" s="14" t="s">
        <v>194</v>
      </c>
      <c r="D119" s="6">
        <v>290</v>
      </c>
      <c r="E119" s="12">
        <v>13</v>
      </c>
      <c r="F119" s="34">
        <v>4.7</v>
      </c>
      <c r="G119" s="6">
        <v>6</v>
      </c>
      <c r="H119" s="6">
        <v>42</v>
      </c>
      <c r="I119" s="4" t="s">
        <v>291</v>
      </c>
      <c r="J119" s="4" t="s">
        <v>292</v>
      </c>
      <c r="K119" s="13">
        <v>871689</v>
      </c>
    </row>
    <row r="120" spans="1:11" ht="31.5" x14ac:dyDescent="0.2">
      <c r="A120" s="4" t="s">
        <v>293</v>
      </c>
      <c r="B120" s="11" t="s">
        <v>294</v>
      </c>
      <c r="C120" s="14" t="s">
        <v>167</v>
      </c>
      <c r="D120" s="6">
        <v>290</v>
      </c>
      <c r="E120" s="12">
        <v>12</v>
      </c>
      <c r="F120" s="34">
        <v>4</v>
      </c>
      <c r="G120" s="6">
        <v>6</v>
      </c>
      <c r="H120" s="6">
        <v>60</v>
      </c>
      <c r="I120" s="4" t="s">
        <v>291</v>
      </c>
      <c r="J120" s="4" t="s">
        <v>292</v>
      </c>
      <c r="K120" s="13">
        <v>1419834</v>
      </c>
    </row>
    <row r="121" spans="1:11" ht="31.5" x14ac:dyDescent="0.2">
      <c r="A121" s="4" t="s">
        <v>295</v>
      </c>
      <c r="B121" s="11" t="s">
        <v>296</v>
      </c>
      <c r="C121" s="14" t="s">
        <v>146</v>
      </c>
      <c r="D121" s="6">
        <v>290</v>
      </c>
      <c r="E121" s="12">
        <v>12</v>
      </c>
      <c r="F121" s="34">
        <v>4</v>
      </c>
      <c r="G121" s="6">
        <v>6</v>
      </c>
      <c r="H121" s="6">
        <v>68</v>
      </c>
      <c r="I121" s="4" t="s">
        <v>291</v>
      </c>
      <c r="J121" s="4" t="s">
        <v>292</v>
      </c>
      <c r="K121" s="13">
        <v>1729964</v>
      </c>
    </row>
    <row r="122" spans="1:11" ht="31.5" x14ac:dyDescent="0.2">
      <c r="A122" s="4" t="s">
        <v>297</v>
      </c>
      <c r="B122" s="11" t="s">
        <v>298</v>
      </c>
      <c r="C122" s="14" t="s">
        <v>149</v>
      </c>
      <c r="D122" s="6">
        <v>290</v>
      </c>
      <c r="E122" s="12">
        <v>12</v>
      </c>
      <c r="F122" s="34">
        <v>4</v>
      </c>
      <c r="G122" s="6">
        <v>6</v>
      </c>
      <c r="H122" s="6">
        <v>90</v>
      </c>
      <c r="I122" s="4" t="s">
        <v>291</v>
      </c>
      <c r="J122" s="4" t="s">
        <v>292</v>
      </c>
      <c r="K122" s="13">
        <v>1900450</v>
      </c>
    </row>
    <row r="123" spans="1:11" ht="31.5" x14ac:dyDescent="0.2">
      <c r="A123" s="4" t="s">
        <v>299</v>
      </c>
      <c r="B123" s="11" t="s">
        <v>300</v>
      </c>
      <c r="C123" s="14" t="s">
        <v>180</v>
      </c>
      <c r="D123" s="6">
        <v>290</v>
      </c>
      <c r="E123" s="12">
        <v>11</v>
      </c>
      <c r="F123" s="34">
        <v>3.8</v>
      </c>
      <c r="G123" s="6">
        <v>6</v>
      </c>
      <c r="H123" s="6">
        <v>113</v>
      </c>
      <c r="I123" s="4" t="s">
        <v>291</v>
      </c>
      <c r="J123" s="4" t="s">
        <v>292</v>
      </c>
      <c r="K123" s="13">
        <v>2279943</v>
      </c>
    </row>
    <row r="124" spans="1:11" ht="31.5" x14ac:dyDescent="0.2">
      <c r="A124" s="4" t="s">
        <v>301</v>
      </c>
      <c r="B124" s="11" t="s">
        <v>302</v>
      </c>
      <c r="C124" s="14" t="s">
        <v>138</v>
      </c>
      <c r="D124" s="6">
        <v>290</v>
      </c>
      <c r="E124" s="12">
        <v>11</v>
      </c>
      <c r="F124" s="34">
        <v>3.8</v>
      </c>
      <c r="G124" s="6">
        <v>6</v>
      </c>
      <c r="H124" s="6">
        <v>120</v>
      </c>
      <c r="I124" s="4" t="s">
        <v>291</v>
      </c>
      <c r="J124" s="4" t="s">
        <v>303</v>
      </c>
      <c r="K124" s="13">
        <v>3161607</v>
      </c>
    </row>
    <row r="125" spans="1:11" ht="31.5" x14ac:dyDescent="0.2">
      <c r="A125" s="4" t="s">
        <v>304</v>
      </c>
      <c r="B125" s="11" t="s">
        <v>305</v>
      </c>
      <c r="C125" s="14" t="s">
        <v>208</v>
      </c>
      <c r="D125" s="6">
        <v>290</v>
      </c>
      <c r="E125" s="12">
        <v>11</v>
      </c>
      <c r="F125" s="34">
        <v>3.8</v>
      </c>
      <c r="G125" s="6">
        <v>6</v>
      </c>
      <c r="H125" s="6">
        <v>128</v>
      </c>
      <c r="I125" s="4" t="s">
        <v>291</v>
      </c>
      <c r="J125" s="4" t="s">
        <v>303</v>
      </c>
      <c r="K125" s="13">
        <v>3962098</v>
      </c>
    </row>
    <row r="126" spans="1:11" ht="31.5" x14ac:dyDescent="0.2">
      <c r="A126" s="4" t="s">
        <v>306</v>
      </c>
      <c r="B126" s="11" t="s">
        <v>307</v>
      </c>
      <c r="C126" s="14" t="s">
        <v>211</v>
      </c>
      <c r="D126" s="6">
        <v>290</v>
      </c>
      <c r="E126" s="12">
        <v>11</v>
      </c>
      <c r="F126" s="34">
        <v>3.5</v>
      </c>
      <c r="G126" s="6">
        <v>6</v>
      </c>
      <c r="H126" s="6">
        <v>135</v>
      </c>
      <c r="I126" s="4" t="s">
        <v>291</v>
      </c>
      <c r="J126" s="4" t="s">
        <v>303</v>
      </c>
      <c r="K126" s="13">
        <v>4598753</v>
      </c>
    </row>
    <row r="127" spans="1:11" ht="31.5" x14ac:dyDescent="0.2">
      <c r="A127" s="4" t="s">
        <v>308</v>
      </c>
      <c r="B127" s="11" t="s">
        <v>309</v>
      </c>
      <c r="C127" s="14" t="s">
        <v>214</v>
      </c>
      <c r="D127" s="6">
        <v>290</v>
      </c>
      <c r="E127" s="12">
        <v>11</v>
      </c>
      <c r="F127" s="34">
        <v>3.5</v>
      </c>
      <c r="G127" s="6">
        <v>6</v>
      </c>
      <c r="H127" s="6">
        <v>143</v>
      </c>
      <c r="I127" s="4" t="s">
        <v>291</v>
      </c>
      <c r="J127" s="4" t="s">
        <v>220</v>
      </c>
      <c r="K127" s="13">
        <v>5768420</v>
      </c>
    </row>
    <row r="128" spans="1:11" ht="31.5" x14ac:dyDescent="0.2">
      <c r="A128" s="4" t="s">
        <v>310</v>
      </c>
      <c r="B128" s="11" t="s">
        <v>311</v>
      </c>
      <c r="C128" s="14" t="s">
        <v>266</v>
      </c>
      <c r="D128" s="6">
        <v>290</v>
      </c>
      <c r="E128" s="12">
        <v>11</v>
      </c>
      <c r="F128" s="34">
        <v>3.5</v>
      </c>
      <c r="G128" s="6">
        <v>6</v>
      </c>
      <c r="H128" s="6">
        <v>198</v>
      </c>
      <c r="I128" s="4" t="s">
        <v>291</v>
      </c>
      <c r="J128" s="4" t="s">
        <v>220</v>
      </c>
      <c r="K128" s="13">
        <v>7210611</v>
      </c>
    </row>
    <row r="129" spans="1:11" ht="31.5" x14ac:dyDescent="0.2">
      <c r="A129" s="15"/>
      <c r="B129" s="3" t="s">
        <v>312</v>
      </c>
      <c r="C129" s="8" t="s">
        <v>313</v>
      </c>
      <c r="D129" s="15"/>
      <c r="E129" s="15"/>
      <c r="F129" s="15"/>
      <c r="G129" s="15"/>
      <c r="H129" s="15"/>
      <c r="I129" s="15"/>
      <c r="J129" s="15"/>
      <c r="K129" s="10"/>
    </row>
    <row r="130" spans="1:11" ht="47.25" x14ac:dyDescent="0.2">
      <c r="A130" s="4" t="s">
        <v>314</v>
      </c>
      <c r="B130" s="11" t="s">
        <v>315</v>
      </c>
      <c r="C130" s="14" t="s">
        <v>316</v>
      </c>
      <c r="D130" s="6">
        <v>195</v>
      </c>
      <c r="E130" s="12">
        <v>9</v>
      </c>
      <c r="F130" s="34">
        <v>6.2</v>
      </c>
      <c r="G130" s="6">
        <v>7</v>
      </c>
      <c r="H130" s="6">
        <v>81</v>
      </c>
      <c r="I130" s="4" t="s">
        <v>16</v>
      </c>
      <c r="J130" s="15" t="s">
        <v>2361</v>
      </c>
      <c r="K130" s="13">
        <v>2794100</v>
      </c>
    </row>
    <row r="131" spans="1:11" ht="63" x14ac:dyDescent="0.2">
      <c r="A131" s="16" t="s">
        <v>317</v>
      </c>
      <c r="B131" s="17" t="s">
        <v>318</v>
      </c>
      <c r="C131" s="18" t="s">
        <v>319</v>
      </c>
      <c r="D131" s="19">
        <v>195</v>
      </c>
      <c r="E131" s="20">
        <v>9</v>
      </c>
      <c r="F131" s="36">
        <v>6</v>
      </c>
      <c r="G131" s="19">
        <v>7</v>
      </c>
      <c r="H131" s="19">
        <v>118</v>
      </c>
      <c r="I131" s="16" t="s">
        <v>16</v>
      </c>
      <c r="J131" s="4" t="s">
        <v>320</v>
      </c>
      <c r="K131" s="21">
        <v>4205700</v>
      </c>
    </row>
    <row r="132" spans="1:11" ht="31.5" x14ac:dyDescent="0.2">
      <c r="A132" s="15"/>
      <c r="B132" s="3" t="s">
        <v>321</v>
      </c>
      <c r="C132" s="8" t="s">
        <v>322</v>
      </c>
      <c r="D132" s="15"/>
      <c r="E132" s="15"/>
      <c r="F132" s="15"/>
      <c r="G132" s="15"/>
      <c r="H132" s="15"/>
      <c r="I132" s="15"/>
      <c r="J132" s="15"/>
      <c r="K132" s="10"/>
    </row>
    <row r="133" spans="1:11" ht="31.5" x14ac:dyDescent="0.2">
      <c r="A133" s="4" t="s">
        <v>323</v>
      </c>
      <c r="B133" s="11" t="s">
        <v>324</v>
      </c>
      <c r="C133" s="14" t="s">
        <v>167</v>
      </c>
      <c r="D133" s="6">
        <v>195</v>
      </c>
      <c r="E133" s="12">
        <v>12</v>
      </c>
      <c r="F133" s="34">
        <v>2.8</v>
      </c>
      <c r="G133" s="6">
        <v>5</v>
      </c>
      <c r="H133" s="6">
        <v>81</v>
      </c>
      <c r="I133" s="4" t="s">
        <v>291</v>
      </c>
      <c r="J133" s="4" t="s">
        <v>292</v>
      </c>
      <c r="K133" s="13">
        <v>471300</v>
      </c>
    </row>
    <row r="134" spans="1:11" ht="31.5" x14ac:dyDescent="0.2">
      <c r="A134" s="4" t="s">
        <v>325</v>
      </c>
      <c r="B134" s="11" t="s">
        <v>326</v>
      </c>
      <c r="C134" s="14" t="s">
        <v>180</v>
      </c>
      <c r="D134" s="6">
        <v>195</v>
      </c>
      <c r="E134" s="12">
        <v>12</v>
      </c>
      <c r="F134" s="34">
        <v>2.8</v>
      </c>
      <c r="G134" s="6">
        <v>5</v>
      </c>
      <c r="H134" s="6">
        <v>90</v>
      </c>
      <c r="I134" s="4" t="s">
        <v>291</v>
      </c>
      <c r="J134" s="4" t="s">
        <v>303</v>
      </c>
      <c r="K134" s="13">
        <v>655320</v>
      </c>
    </row>
    <row r="135" spans="1:11" ht="31.5" x14ac:dyDescent="0.2">
      <c r="A135" s="4" t="s">
        <v>327</v>
      </c>
      <c r="B135" s="11" t="s">
        <v>328</v>
      </c>
      <c r="C135" s="14" t="s">
        <v>208</v>
      </c>
      <c r="D135" s="6">
        <v>195</v>
      </c>
      <c r="E135" s="12">
        <v>12</v>
      </c>
      <c r="F135" s="34">
        <v>2.8</v>
      </c>
      <c r="G135" s="6">
        <v>5</v>
      </c>
      <c r="H135" s="6">
        <v>90</v>
      </c>
      <c r="I135" s="4" t="s">
        <v>291</v>
      </c>
      <c r="J135" s="4" t="s">
        <v>303</v>
      </c>
      <c r="K135" s="13">
        <v>730500</v>
      </c>
    </row>
    <row r="136" spans="1:11" ht="31.5" x14ac:dyDescent="0.2">
      <c r="A136" s="4" t="s">
        <v>329</v>
      </c>
      <c r="B136" s="11" t="s">
        <v>330</v>
      </c>
      <c r="C136" s="14" t="s">
        <v>214</v>
      </c>
      <c r="D136" s="6">
        <v>195</v>
      </c>
      <c r="E136" s="12">
        <v>12</v>
      </c>
      <c r="F136" s="34">
        <v>2.5</v>
      </c>
      <c r="G136" s="6">
        <v>5</v>
      </c>
      <c r="H136" s="6">
        <v>123</v>
      </c>
      <c r="I136" s="4" t="s">
        <v>291</v>
      </c>
      <c r="J136" s="4" t="s">
        <v>331</v>
      </c>
      <c r="K136" s="13">
        <v>891135</v>
      </c>
    </row>
    <row r="137" spans="1:11" ht="31.5" x14ac:dyDescent="0.2">
      <c r="A137" s="4" t="s">
        <v>332</v>
      </c>
      <c r="B137" s="11" t="s">
        <v>333</v>
      </c>
      <c r="C137" s="14" t="s">
        <v>266</v>
      </c>
      <c r="D137" s="6">
        <v>195</v>
      </c>
      <c r="E137" s="12">
        <v>12</v>
      </c>
      <c r="F137" s="34">
        <v>2.5</v>
      </c>
      <c r="G137" s="6">
        <v>5</v>
      </c>
      <c r="H137" s="6">
        <v>144</v>
      </c>
      <c r="I137" s="4" t="s">
        <v>291</v>
      </c>
      <c r="J137" s="4" t="s">
        <v>331</v>
      </c>
      <c r="K137" s="13">
        <v>966900</v>
      </c>
    </row>
    <row r="138" spans="1:11" ht="31.5" x14ac:dyDescent="0.2">
      <c r="A138" s="4" t="s">
        <v>334</v>
      </c>
      <c r="B138" s="11" t="s">
        <v>335</v>
      </c>
      <c r="C138" s="14" t="s">
        <v>235</v>
      </c>
      <c r="D138" s="6">
        <v>195</v>
      </c>
      <c r="E138" s="12">
        <v>12</v>
      </c>
      <c r="F138" s="34">
        <v>2.5</v>
      </c>
      <c r="G138" s="6">
        <v>5</v>
      </c>
      <c r="H138" s="6">
        <v>180</v>
      </c>
      <c r="I138" s="4" t="s">
        <v>291</v>
      </c>
      <c r="J138" s="4" t="s">
        <v>331</v>
      </c>
      <c r="K138" s="13">
        <v>1300802</v>
      </c>
    </row>
    <row r="139" spans="1:11" ht="31.5" x14ac:dyDescent="0.2">
      <c r="A139" s="4" t="s">
        <v>336</v>
      </c>
      <c r="B139" s="3" t="s">
        <v>337</v>
      </c>
      <c r="C139" s="8" t="s">
        <v>338</v>
      </c>
      <c r="D139" s="6">
        <v>195</v>
      </c>
      <c r="E139" s="12">
        <v>12</v>
      </c>
      <c r="F139" s="34">
        <v>3.5</v>
      </c>
      <c r="G139" s="6">
        <v>6</v>
      </c>
      <c r="H139" s="6">
        <v>233</v>
      </c>
      <c r="I139" s="4" t="s">
        <v>291</v>
      </c>
      <c r="J139" s="4" t="s">
        <v>339</v>
      </c>
      <c r="K139" s="13">
        <v>2698418</v>
      </c>
    </row>
    <row r="140" spans="1:11" ht="31.5" x14ac:dyDescent="0.2">
      <c r="A140" s="4" t="s">
        <v>340</v>
      </c>
      <c r="B140" s="3" t="s">
        <v>341</v>
      </c>
      <c r="C140" s="8" t="s">
        <v>342</v>
      </c>
      <c r="D140" s="6">
        <v>195</v>
      </c>
      <c r="E140" s="12">
        <v>12</v>
      </c>
      <c r="F140" s="34">
        <v>3.5</v>
      </c>
      <c r="G140" s="6">
        <v>6</v>
      </c>
      <c r="H140" s="6">
        <v>232</v>
      </c>
      <c r="I140" s="4" t="s">
        <v>291</v>
      </c>
      <c r="J140" s="4" t="s">
        <v>343</v>
      </c>
      <c r="K140" s="13">
        <v>2955481</v>
      </c>
    </row>
    <row r="141" spans="1:11" ht="31.5" x14ac:dyDescent="0.2">
      <c r="A141" s="4" t="s">
        <v>344</v>
      </c>
      <c r="B141" s="3" t="s">
        <v>345</v>
      </c>
      <c r="C141" s="8" t="s">
        <v>346</v>
      </c>
      <c r="D141" s="6">
        <v>195</v>
      </c>
      <c r="E141" s="12">
        <v>14</v>
      </c>
      <c r="F141" s="34">
        <v>3.5</v>
      </c>
      <c r="G141" s="6">
        <v>6</v>
      </c>
      <c r="H141" s="6">
        <v>16</v>
      </c>
      <c r="I141" s="4" t="s">
        <v>291</v>
      </c>
      <c r="J141" s="4" t="s">
        <v>17</v>
      </c>
      <c r="K141" s="13">
        <v>11818</v>
      </c>
    </row>
    <row r="142" spans="1:11" ht="31.5" x14ac:dyDescent="0.2">
      <c r="A142" s="15"/>
      <c r="B142" s="3" t="s">
        <v>347</v>
      </c>
      <c r="C142" s="8" t="s">
        <v>348</v>
      </c>
      <c r="D142" s="15"/>
      <c r="E142" s="15"/>
      <c r="F142" s="15"/>
      <c r="G142" s="15"/>
      <c r="H142" s="15"/>
      <c r="I142" s="15"/>
      <c r="J142" s="15"/>
      <c r="K142" s="10"/>
    </row>
    <row r="143" spans="1:11" ht="31.5" x14ac:dyDescent="0.2">
      <c r="A143" s="4" t="s">
        <v>349</v>
      </c>
      <c r="B143" s="11" t="s">
        <v>350</v>
      </c>
      <c r="C143" s="14" t="s">
        <v>208</v>
      </c>
      <c r="D143" s="6">
        <v>290</v>
      </c>
      <c r="E143" s="12">
        <v>9</v>
      </c>
      <c r="F143" s="34">
        <v>2.2999999999999998</v>
      </c>
      <c r="G143" s="6">
        <v>5</v>
      </c>
      <c r="H143" s="6">
        <v>48</v>
      </c>
      <c r="I143" s="4" t="s">
        <v>291</v>
      </c>
      <c r="J143" s="4" t="s">
        <v>303</v>
      </c>
      <c r="K143" s="13">
        <v>378691</v>
      </c>
    </row>
    <row r="144" spans="1:11" ht="31.5" x14ac:dyDescent="0.2">
      <c r="A144" s="4" t="s">
        <v>351</v>
      </c>
      <c r="B144" s="11" t="s">
        <v>352</v>
      </c>
      <c r="C144" s="14" t="s">
        <v>211</v>
      </c>
      <c r="D144" s="6">
        <v>290</v>
      </c>
      <c r="E144" s="12">
        <v>9</v>
      </c>
      <c r="F144" s="34">
        <v>2.2999999999999998</v>
      </c>
      <c r="G144" s="6">
        <v>5</v>
      </c>
      <c r="H144" s="6">
        <v>60</v>
      </c>
      <c r="I144" s="4" t="s">
        <v>291</v>
      </c>
      <c r="J144" s="4" t="s">
        <v>303</v>
      </c>
      <c r="K144" s="13">
        <v>426157</v>
      </c>
    </row>
    <row r="145" spans="1:11" ht="31.5" x14ac:dyDescent="0.2">
      <c r="A145" s="4" t="s">
        <v>353</v>
      </c>
      <c r="B145" s="11" t="s">
        <v>354</v>
      </c>
      <c r="C145" s="14" t="s">
        <v>214</v>
      </c>
      <c r="D145" s="6">
        <v>290</v>
      </c>
      <c r="E145" s="12">
        <v>9</v>
      </c>
      <c r="F145" s="34">
        <v>2.2999999999999998</v>
      </c>
      <c r="G145" s="6">
        <v>5</v>
      </c>
      <c r="H145" s="6">
        <v>72</v>
      </c>
      <c r="I145" s="4" t="s">
        <v>291</v>
      </c>
      <c r="J145" s="4" t="s">
        <v>303</v>
      </c>
      <c r="K145" s="13">
        <v>482909</v>
      </c>
    </row>
    <row r="146" spans="1:11" ht="31.5" x14ac:dyDescent="0.2">
      <c r="A146" s="4" t="s">
        <v>355</v>
      </c>
      <c r="B146" s="11" t="s">
        <v>356</v>
      </c>
      <c r="C146" s="14" t="s">
        <v>266</v>
      </c>
      <c r="D146" s="6">
        <v>290</v>
      </c>
      <c r="E146" s="12">
        <v>9</v>
      </c>
      <c r="F146" s="34">
        <v>2.2999999999999998</v>
      </c>
      <c r="G146" s="6">
        <v>5</v>
      </c>
      <c r="H146" s="6">
        <v>84</v>
      </c>
      <c r="I146" s="4" t="s">
        <v>291</v>
      </c>
      <c r="J146" s="4" t="s">
        <v>331</v>
      </c>
      <c r="K146" s="13">
        <v>579445</v>
      </c>
    </row>
    <row r="147" spans="1:11" ht="31.5" x14ac:dyDescent="0.2">
      <c r="A147" s="4" t="s">
        <v>357</v>
      </c>
      <c r="B147" s="11" t="s">
        <v>358</v>
      </c>
      <c r="C147" s="14" t="s">
        <v>235</v>
      </c>
      <c r="D147" s="6">
        <v>290</v>
      </c>
      <c r="E147" s="12">
        <v>9</v>
      </c>
      <c r="F147" s="34">
        <v>2.2999999999999998</v>
      </c>
      <c r="G147" s="6">
        <v>5</v>
      </c>
      <c r="H147" s="6">
        <v>108</v>
      </c>
      <c r="I147" s="4" t="s">
        <v>291</v>
      </c>
      <c r="J147" s="4" t="s">
        <v>331</v>
      </c>
      <c r="K147" s="13">
        <v>720350</v>
      </c>
    </row>
    <row r="148" spans="1:11" ht="31.5" x14ac:dyDescent="0.2">
      <c r="A148" s="4" t="s">
        <v>359</v>
      </c>
      <c r="B148" s="11" t="s">
        <v>360</v>
      </c>
      <c r="C148" s="14" t="s">
        <v>242</v>
      </c>
      <c r="D148" s="6">
        <v>290</v>
      </c>
      <c r="E148" s="12">
        <v>9</v>
      </c>
      <c r="F148" s="34">
        <v>2.1</v>
      </c>
      <c r="G148" s="6">
        <v>5</v>
      </c>
      <c r="H148" s="6">
        <v>132</v>
      </c>
      <c r="I148" s="4" t="s">
        <v>291</v>
      </c>
      <c r="J148" s="4" t="s">
        <v>331</v>
      </c>
      <c r="K148" s="13">
        <v>994021</v>
      </c>
    </row>
    <row r="149" spans="1:11" ht="31.5" x14ac:dyDescent="0.2">
      <c r="A149" s="4" t="s">
        <v>361</v>
      </c>
      <c r="B149" s="11" t="s">
        <v>362</v>
      </c>
      <c r="C149" s="14" t="s">
        <v>363</v>
      </c>
      <c r="D149" s="6">
        <v>290</v>
      </c>
      <c r="E149" s="12">
        <v>9</v>
      </c>
      <c r="F149" s="34">
        <v>2.1</v>
      </c>
      <c r="G149" s="6">
        <v>5</v>
      </c>
      <c r="H149" s="6">
        <v>144</v>
      </c>
      <c r="I149" s="4" t="s">
        <v>291</v>
      </c>
      <c r="J149" s="4" t="s">
        <v>331</v>
      </c>
      <c r="K149" s="13">
        <v>1143067</v>
      </c>
    </row>
    <row r="150" spans="1:11" ht="31.5" x14ac:dyDescent="0.2">
      <c r="A150" s="4" t="s">
        <v>364</v>
      </c>
      <c r="B150" s="11" t="s">
        <v>365</v>
      </c>
      <c r="C150" s="14" t="s">
        <v>366</v>
      </c>
      <c r="D150" s="6">
        <v>290</v>
      </c>
      <c r="E150" s="12">
        <v>9</v>
      </c>
      <c r="F150" s="34">
        <v>2.1</v>
      </c>
      <c r="G150" s="6">
        <v>5</v>
      </c>
      <c r="H150" s="6">
        <v>168</v>
      </c>
      <c r="I150" s="4" t="s">
        <v>291</v>
      </c>
      <c r="J150" s="4" t="s">
        <v>331</v>
      </c>
      <c r="K150" s="13">
        <v>1486217</v>
      </c>
    </row>
    <row r="151" spans="1:11" ht="31.5" x14ac:dyDescent="0.2">
      <c r="A151" s="4" t="s">
        <v>367</v>
      </c>
      <c r="B151" s="11" t="s">
        <v>368</v>
      </c>
      <c r="C151" s="14" t="s">
        <v>369</v>
      </c>
      <c r="D151" s="6">
        <v>290</v>
      </c>
      <c r="E151" s="12">
        <v>9</v>
      </c>
      <c r="F151" s="34">
        <v>2</v>
      </c>
      <c r="G151" s="6">
        <v>5</v>
      </c>
      <c r="H151" s="6">
        <v>204</v>
      </c>
      <c r="I151" s="4" t="s">
        <v>291</v>
      </c>
      <c r="J151" s="4" t="s">
        <v>331</v>
      </c>
      <c r="K151" s="13">
        <v>1918794</v>
      </c>
    </row>
    <row r="152" spans="1:11" ht="31.5" x14ac:dyDescent="0.2">
      <c r="A152" s="15"/>
      <c r="B152" s="3" t="s">
        <v>370</v>
      </c>
      <c r="C152" s="8" t="s">
        <v>371</v>
      </c>
      <c r="D152" s="15"/>
      <c r="E152" s="15"/>
      <c r="F152" s="15"/>
      <c r="G152" s="15"/>
      <c r="H152" s="15"/>
      <c r="I152" s="15"/>
      <c r="J152" s="15"/>
      <c r="K152" s="10"/>
    </row>
    <row r="153" spans="1:11" ht="31.5" x14ac:dyDescent="0.2">
      <c r="A153" s="4" t="s">
        <v>372</v>
      </c>
      <c r="B153" s="11" t="s">
        <v>373</v>
      </c>
      <c r="C153" s="14" t="s">
        <v>374</v>
      </c>
      <c r="D153" s="6">
        <v>290</v>
      </c>
      <c r="E153" s="12">
        <v>17</v>
      </c>
      <c r="F153" s="34">
        <v>4.3</v>
      </c>
      <c r="G153" s="6">
        <v>5</v>
      </c>
      <c r="H153" s="6">
        <v>21</v>
      </c>
      <c r="I153" s="4" t="s">
        <v>291</v>
      </c>
      <c r="J153" s="4" t="s">
        <v>115</v>
      </c>
      <c r="K153" s="13">
        <v>187683</v>
      </c>
    </row>
    <row r="154" spans="1:11" ht="31.5" x14ac:dyDescent="0.2">
      <c r="A154" s="4" t="s">
        <v>375</v>
      </c>
      <c r="B154" s="11" t="s">
        <v>376</v>
      </c>
      <c r="C154" s="14" t="s">
        <v>377</v>
      </c>
      <c r="D154" s="6">
        <v>290</v>
      </c>
      <c r="E154" s="12">
        <v>17</v>
      </c>
      <c r="F154" s="34">
        <v>4.0999999999999996</v>
      </c>
      <c r="G154" s="6">
        <v>5</v>
      </c>
      <c r="H154" s="6">
        <v>32</v>
      </c>
      <c r="I154" s="4" t="s">
        <v>291</v>
      </c>
      <c r="J154" s="4" t="s">
        <v>115</v>
      </c>
      <c r="K154" s="13">
        <v>251200</v>
      </c>
    </row>
    <row r="155" spans="1:11" ht="31.5" x14ac:dyDescent="0.2">
      <c r="A155" s="4" t="s">
        <v>378</v>
      </c>
      <c r="B155" s="11" t="s">
        <v>379</v>
      </c>
      <c r="C155" s="14" t="s">
        <v>187</v>
      </c>
      <c r="D155" s="6">
        <v>290</v>
      </c>
      <c r="E155" s="12">
        <v>17</v>
      </c>
      <c r="F155" s="34">
        <v>4.0999999999999996</v>
      </c>
      <c r="G155" s="6">
        <v>5</v>
      </c>
      <c r="H155" s="6">
        <v>39</v>
      </c>
      <c r="I155" s="4" t="s">
        <v>291</v>
      </c>
      <c r="J155" s="4" t="s">
        <v>115</v>
      </c>
      <c r="K155" s="13">
        <v>288920</v>
      </c>
    </row>
    <row r="156" spans="1:11" ht="31.5" x14ac:dyDescent="0.2">
      <c r="A156" s="15"/>
      <c r="B156" s="3" t="s">
        <v>380</v>
      </c>
      <c r="C156" s="8" t="s">
        <v>381</v>
      </c>
      <c r="D156" s="15"/>
      <c r="E156" s="15"/>
      <c r="F156" s="15"/>
      <c r="G156" s="15"/>
      <c r="H156" s="15"/>
      <c r="I156" s="15"/>
      <c r="J156" s="15"/>
      <c r="K156" s="10"/>
    </row>
    <row r="157" spans="1:11" ht="31.5" x14ac:dyDescent="0.2">
      <c r="A157" s="4" t="s">
        <v>382</v>
      </c>
      <c r="B157" s="11" t="s">
        <v>383</v>
      </c>
      <c r="C157" s="14" t="s">
        <v>187</v>
      </c>
      <c r="D157" s="6">
        <v>290</v>
      </c>
      <c r="E157" s="12">
        <v>16.5</v>
      </c>
      <c r="F157" s="34">
        <v>4.0999999999999996</v>
      </c>
      <c r="G157" s="6">
        <v>5</v>
      </c>
      <c r="H157" s="6">
        <v>47</v>
      </c>
      <c r="I157" s="4" t="s">
        <v>291</v>
      </c>
      <c r="J157" s="4" t="s">
        <v>115</v>
      </c>
      <c r="K157" s="13">
        <v>590336</v>
      </c>
    </row>
    <row r="158" spans="1:11" ht="31.5" x14ac:dyDescent="0.2">
      <c r="A158" s="15"/>
      <c r="B158" s="3" t="s">
        <v>384</v>
      </c>
      <c r="C158" s="8" t="s">
        <v>385</v>
      </c>
      <c r="D158" s="15"/>
      <c r="E158" s="15"/>
      <c r="F158" s="15"/>
      <c r="G158" s="15"/>
      <c r="H158" s="15"/>
      <c r="I158" s="15"/>
      <c r="J158" s="15"/>
      <c r="K158" s="10"/>
    </row>
    <row r="159" spans="1:11" ht="31.5" x14ac:dyDescent="0.2">
      <c r="A159" s="4" t="s">
        <v>386</v>
      </c>
      <c r="B159" s="11" t="s">
        <v>387</v>
      </c>
      <c r="C159" s="14" t="s">
        <v>388</v>
      </c>
      <c r="D159" s="6">
        <v>240</v>
      </c>
      <c r="E159" s="12">
        <v>15</v>
      </c>
      <c r="F159" s="34">
        <v>5.0999999999999996</v>
      </c>
      <c r="G159" s="6">
        <v>4</v>
      </c>
      <c r="H159" s="6">
        <v>4</v>
      </c>
      <c r="I159" s="4" t="s">
        <v>291</v>
      </c>
      <c r="J159" s="4" t="s">
        <v>115</v>
      </c>
      <c r="K159" s="13">
        <v>4600</v>
      </c>
    </row>
    <row r="160" spans="1:11" ht="31.5" x14ac:dyDescent="0.2">
      <c r="A160" s="4" t="s">
        <v>389</v>
      </c>
      <c r="B160" s="11" t="s">
        <v>390</v>
      </c>
      <c r="C160" s="14" t="s">
        <v>391</v>
      </c>
      <c r="D160" s="6">
        <v>240</v>
      </c>
      <c r="E160" s="12">
        <v>15</v>
      </c>
      <c r="F160" s="34">
        <v>5.0999999999999996</v>
      </c>
      <c r="G160" s="6">
        <v>4</v>
      </c>
      <c r="H160" s="6">
        <v>5</v>
      </c>
      <c r="I160" s="4" t="s">
        <v>291</v>
      </c>
      <c r="J160" s="4" t="s">
        <v>115</v>
      </c>
      <c r="K160" s="13">
        <v>5900</v>
      </c>
    </row>
    <row r="161" spans="1:11" ht="31.5" x14ac:dyDescent="0.2">
      <c r="A161" s="4" t="s">
        <v>392</v>
      </c>
      <c r="B161" s="11" t="s">
        <v>393</v>
      </c>
      <c r="C161" s="14" t="s">
        <v>394</v>
      </c>
      <c r="D161" s="6">
        <v>240</v>
      </c>
      <c r="E161" s="12">
        <v>15</v>
      </c>
      <c r="F161" s="34">
        <v>4.5999999999999996</v>
      </c>
      <c r="G161" s="6">
        <v>4</v>
      </c>
      <c r="H161" s="12">
        <v>5.5</v>
      </c>
      <c r="I161" s="4" t="s">
        <v>291</v>
      </c>
      <c r="J161" s="4" t="s">
        <v>115</v>
      </c>
      <c r="K161" s="13">
        <v>16400</v>
      </c>
    </row>
    <row r="162" spans="1:11" ht="31.5" x14ac:dyDescent="0.2">
      <c r="A162" s="4" t="s">
        <v>395</v>
      </c>
      <c r="B162" s="11" t="s">
        <v>396</v>
      </c>
      <c r="C162" s="14" t="s">
        <v>397</v>
      </c>
      <c r="D162" s="6">
        <v>240</v>
      </c>
      <c r="E162" s="12">
        <v>15</v>
      </c>
      <c r="F162" s="34">
        <v>4.5999999999999996</v>
      </c>
      <c r="G162" s="6">
        <v>4</v>
      </c>
      <c r="H162" s="12">
        <v>6.3</v>
      </c>
      <c r="I162" s="4" t="s">
        <v>291</v>
      </c>
      <c r="J162" s="4" t="s">
        <v>115</v>
      </c>
      <c r="K162" s="13">
        <v>23900</v>
      </c>
    </row>
    <row r="163" spans="1:11" ht="31.5" x14ac:dyDescent="0.2">
      <c r="A163" s="4" t="s">
        <v>398</v>
      </c>
      <c r="B163" s="11" t="s">
        <v>399</v>
      </c>
      <c r="C163" s="14" t="s">
        <v>400</v>
      </c>
      <c r="D163" s="6">
        <v>240</v>
      </c>
      <c r="E163" s="12">
        <v>15</v>
      </c>
      <c r="F163" s="34">
        <v>4.5999999999999996</v>
      </c>
      <c r="G163" s="6">
        <v>4</v>
      </c>
      <c r="H163" s="6">
        <v>11</v>
      </c>
      <c r="I163" s="4" t="s">
        <v>291</v>
      </c>
      <c r="J163" s="4" t="s">
        <v>115</v>
      </c>
      <c r="K163" s="13">
        <v>38600</v>
      </c>
    </row>
    <row r="164" spans="1:11" ht="31.5" x14ac:dyDescent="0.2">
      <c r="A164" s="4" t="s">
        <v>401</v>
      </c>
      <c r="B164" s="11" t="s">
        <v>402</v>
      </c>
      <c r="C164" s="14" t="s">
        <v>403</v>
      </c>
      <c r="D164" s="6">
        <v>240</v>
      </c>
      <c r="E164" s="12">
        <v>15</v>
      </c>
      <c r="F164" s="34">
        <v>4.5999999999999996</v>
      </c>
      <c r="G164" s="6">
        <v>4</v>
      </c>
      <c r="H164" s="6">
        <v>12</v>
      </c>
      <c r="I164" s="4" t="s">
        <v>291</v>
      </c>
      <c r="J164" s="4" t="s">
        <v>115</v>
      </c>
      <c r="K164" s="13">
        <v>42500</v>
      </c>
    </row>
    <row r="165" spans="1:11" ht="31.5" x14ac:dyDescent="0.2">
      <c r="A165" s="4" t="s">
        <v>404</v>
      </c>
      <c r="B165" s="11" t="s">
        <v>405</v>
      </c>
      <c r="C165" s="14" t="s">
        <v>406</v>
      </c>
      <c r="D165" s="6">
        <v>240</v>
      </c>
      <c r="E165" s="12">
        <v>15</v>
      </c>
      <c r="F165" s="34">
        <v>4.5999999999999996</v>
      </c>
      <c r="G165" s="6">
        <v>4</v>
      </c>
      <c r="H165" s="6">
        <v>14</v>
      </c>
      <c r="I165" s="4" t="s">
        <v>291</v>
      </c>
      <c r="J165" s="4" t="s">
        <v>115</v>
      </c>
      <c r="K165" s="13">
        <v>51700</v>
      </c>
    </row>
    <row r="166" spans="1:11" ht="31.5" x14ac:dyDescent="0.2">
      <c r="A166" s="15"/>
      <c r="B166" s="3" t="s">
        <v>407</v>
      </c>
      <c r="C166" s="8" t="s">
        <v>408</v>
      </c>
      <c r="D166" s="15"/>
      <c r="E166" s="15"/>
      <c r="F166" s="15"/>
      <c r="G166" s="15"/>
      <c r="H166" s="15"/>
      <c r="I166" s="15"/>
      <c r="J166" s="15"/>
      <c r="K166" s="10"/>
    </row>
    <row r="167" spans="1:11" ht="31.5" x14ac:dyDescent="0.2">
      <c r="A167" s="4" t="s">
        <v>409</v>
      </c>
      <c r="B167" s="11" t="s">
        <v>410</v>
      </c>
      <c r="C167" s="14" t="s">
        <v>187</v>
      </c>
      <c r="D167" s="6">
        <v>240</v>
      </c>
      <c r="E167" s="12">
        <v>15</v>
      </c>
      <c r="F167" s="34">
        <v>4.5999999999999996</v>
      </c>
      <c r="G167" s="6">
        <v>4</v>
      </c>
      <c r="H167" s="15"/>
      <c r="I167" s="15"/>
      <c r="J167" s="4" t="s">
        <v>115</v>
      </c>
      <c r="K167" s="13">
        <v>7900</v>
      </c>
    </row>
    <row r="168" spans="1:11" ht="31.5" x14ac:dyDescent="0.2">
      <c r="A168" s="4" t="s">
        <v>411</v>
      </c>
      <c r="B168" s="11" t="s">
        <v>412</v>
      </c>
      <c r="C168" s="14" t="s">
        <v>194</v>
      </c>
      <c r="D168" s="6">
        <v>240</v>
      </c>
      <c r="E168" s="12">
        <v>15</v>
      </c>
      <c r="F168" s="34">
        <v>4.2</v>
      </c>
      <c r="G168" s="6">
        <v>4</v>
      </c>
      <c r="H168" s="15"/>
      <c r="I168" s="15"/>
      <c r="J168" s="4" t="s">
        <v>115</v>
      </c>
      <c r="K168" s="13">
        <v>10200</v>
      </c>
    </row>
    <row r="169" spans="1:11" ht="31.5" x14ac:dyDescent="0.2">
      <c r="A169" s="15"/>
      <c r="B169" s="3" t="s">
        <v>413</v>
      </c>
      <c r="C169" s="8" t="s">
        <v>414</v>
      </c>
      <c r="D169" s="15"/>
      <c r="E169" s="15"/>
      <c r="F169" s="15"/>
      <c r="G169" s="15"/>
      <c r="H169" s="15"/>
      <c r="I169" s="15"/>
      <c r="J169" s="15"/>
      <c r="K169" s="10"/>
    </row>
    <row r="170" spans="1:11" ht="31.5" x14ac:dyDescent="0.2">
      <c r="A170" s="4" t="s">
        <v>415</v>
      </c>
      <c r="B170" s="11" t="s">
        <v>416</v>
      </c>
      <c r="C170" s="14" t="s">
        <v>194</v>
      </c>
      <c r="D170" s="6">
        <v>190</v>
      </c>
      <c r="E170" s="12">
        <v>13</v>
      </c>
      <c r="F170" s="34">
        <v>2.2000000000000002</v>
      </c>
      <c r="G170" s="6">
        <v>5</v>
      </c>
      <c r="H170" s="15"/>
      <c r="I170" s="15"/>
      <c r="J170" s="4" t="s">
        <v>17</v>
      </c>
      <c r="K170" s="13">
        <v>2700</v>
      </c>
    </row>
    <row r="171" spans="1:11" ht="31.5" x14ac:dyDescent="0.2">
      <c r="A171" s="4" t="s">
        <v>417</v>
      </c>
      <c r="B171" s="11" t="s">
        <v>418</v>
      </c>
      <c r="C171" s="14" t="s">
        <v>167</v>
      </c>
      <c r="D171" s="6">
        <v>190</v>
      </c>
      <c r="E171" s="12">
        <v>13</v>
      </c>
      <c r="F171" s="34">
        <v>2.2000000000000002</v>
      </c>
      <c r="G171" s="6">
        <v>5</v>
      </c>
      <c r="H171" s="15"/>
      <c r="I171" s="15"/>
      <c r="J171" s="4" t="s">
        <v>17</v>
      </c>
      <c r="K171" s="13">
        <v>4600</v>
      </c>
    </row>
    <row r="172" spans="1:11" ht="31.5" x14ac:dyDescent="0.2">
      <c r="A172" s="4" t="s">
        <v>419</v>
      </c>
      <c r="B172" s="11" t="s">
        <v>420</v>
      </c>
      <c r="C172" s="14" t="s">
        <v>208</v>
      </c>
      <c r="D172" s="6">
        <v>190</v>
      </c>
      <c r="E172" s="12">
        <v>13</v>
      </c>
      <c r="F172" s="34">
        <v>2.2000000000000002</v>
      </c>
      <c r="G172" s="6">
        <v>5</v>
      </c>
      <c r="H172" s="15"/>
      <c r="I172" s="15"/>
      <c r="J172" s="4" t="s">
        <v>17</v>
      </c>
      <c r="K172" s="13">
        <v>5800</v>
      </c>
    </row>
    <row r="173" spans="1:11" ht="31.5" x14ac:dyDescent="0.2">
      <c r="A173" s="4" t="s">
        <v>421</v>
      </c>
      <c r="B173" s="11" t="s">
        <v>422</v>
      </c>
      <c r="C173" s="14" t="s">
        <v>214</v>
      </c>
      <c r="D173" s="6">
        <v>190</v>
      </c>
      <c r="E173" s="12">
        <v>13</v>
      </c>
      <c r="F173" s="34">
        <v>2.2000000000000002</v>
      </c>
      <c r="G173" s="6">
        <v>5</v>
      </c>
      <c r="H173" s="15"/>
      <c r="I173" s="15"/>
      <c r="J173" s="4" t="s">
        <v>17</v>
      </c>
      <c r="K173" s="13">
        <v>9800</v>
      </c>
    </row>
    <row r="174" spans="1:11" ht="31.5" x14ac:dyDescent="0.2">
      <c r="A174" s="4" t="s">
        <v>423</v>
      </c>
      <c r="B174" s="11" t="s">
        <v>424</v>
      </c>
      <c r="C174" s="14" t="s">
        <v>239</v>
      </c>
      <c r="D174" s="6">
        <v>190</v>
      </c>
      <c r="E174" s="12">
        <v>13</v>
      </c>
      <c r="F174" s="34">
        <v>2.2000000000000002</v>
      </c>
      <c r="G174" s="6">
        <v>5</v>
      </c>
      <c r="H174" s="15"/>
      <c r="I174" s="15"/>
      <c r="J174" s="4" t="s">
        <v>17</v>
      </c>
      <c r="K174" s="13">
        <v>19000</v>
      </c>
    </row>
    <row r="175" spans="1:11" ht="31.5" x14ac:dyDescent="0.2">
      <c r="A175" s="4" t="s">
        <v>425</v>
      </c>
      <c r="B175" s="11" t="s">
        <v>426</v>
      </c>
      <c r="C175" s="14" t="s">
        <v>427</v>
      </c>
      <c r="D175" s="6">
        <v>190</v>
      </c>
      <c r="E175" s="12">
        <v>13</v>
      </c>
      <c r="F175" s="34">
        <v>2.2000000000000002</v>
      </c>
      <c r="G175" s="6">
        <v>5</v>
      </c>
      <c r="H175" s="15"/>
      <c r="I175" s="15"/>
      <c r="J175" s="4" t="s">
        <v>17</v>
      </c>
      <c r="K175" s="13">
        <v>27400</v>
      </c>
    </row>
    <row r="176" spans="1:11" ht="31.5" x14ac:dyDescent="0.2">
      <c r="A176" s="4" t="s">
        <v>428</v>
      </c>
      <c r="B176" s="11" t="s">
        <v>429</v>
      </c>
      <c r="C176" s="14" t="s">
        <v>369</v>
      </c>
      <c r="D176" s="6">
        <v>190</v>
      </c>
      <c r="E176" s="12">
        <v>13</v>
      </c>
      <c r="F176" s="34">
        <v>2.2000000000000002</v>
      </c>
      <c r="G176" s="6">
        <v>5</v>
      </c>
      <c r="H176" s="15"/>
      <c r="I176" s="15"/>
      <c r="J176" s="4" t="s">
        <v>17</v>
      </c>
      <c r="K176" s="13">
        <v>44000</v>
      </c>
    </row>
    <row r="177" spans="1:11" ht="31.5" x14ac:dyDescent="0.2">
      <c r="A177" s="4" t="s">
        <v>430</v>
      </c>
      <c r="B177" s="11" t="s">
        <v>431</v>
      </c>
      <c r="C177" s="14" t="s">
        <v>432</v>
      </c>
      <c r="D177" s="6">
        <v>190</v>
      </c>
      <c r="E177" s="12">
        <v>13</v>
      </c>
      <c r="F177" s="34">
        <v>2.2000000000000002</v>
      </c>
      <c r="G177" s="6">
        <v>5</v>
      </c>
      <c r="H177" s="15"/>
      <c r="I177" s="15"/>
      <c r="J177" s="4" t="s">
        <v>17</v>
      </c>
      <c r="K177" s="13">
        <v>95500</v>
      </c>
    </row>
    <row r="178" spans="1:11" ht="31.5" x14ac:dyDescent="0.2">
      <c r="A178" s="4" t="s">
        <v>433</v>
      </c>
      <c r="B178" s="11" t="s">
        <v>434</v>
      </c>
      <c r="C178" s="14" t="s">
        <v>435</v>
      </c>
      <c r="D178" s="6">
        <v>190</v>
      </c>
      <c r="E178" s="12">
        <v>13</v>
      </c>
      <c r="F178" s="34">
        <v>2</v>
      </c>
      <c r="G178" s="6">
        <v>5</v>
      </c>
      <c r="H178" s="6">
        <v>6</v>
      </c>
      <c r="I178" s="4" t="s">
        <v>291</v>
      </c>
      <c r="J178" s="4" t="s">
        <v>17</v>
      </c>
      <c r="K178" s="13">
        <v>118182</v>
      </c>
    </row>
    <row r="179" spans="1:11" ht="31.5" x14ac:dyDescent="0.2">
      <c r="A179" s="15"/>
      <c r="B179" s="3" t="s">
        <v>436</v>
      </c>
      <c r="C179" s="8" t="s">
        <v>437</v>
      </c>
      <c r="D179" s="15"/>
      <c r="E179" s="15"/>
      <c r="F179" s="15"/>
      <c r="G179" s="15"/>
      <c r="H179" s="15"/>
      <c r="I179" s="15"/>
      <c r="J179" s="15"/>
      <c r="K179" s="10"/>
    </row>
    <row r="180" spans="1:11" ht="31.5" x14ac:dyDescent="0.2">
      <c r="A180" s="4" t="s">
        <v>438</v>
      </c>
      <c r="B180" s="11" t="s">
        <v>439</v>
      </c>
      <c r="C180" s="14" t="s">
        <v>440</v>
      </c>
      <c r="D180" s="6">
        <v>190</v>
      </c>
      <c r="E180" s="12">
        <v>13</v>
      </c>
      <c r="F180" s="34">
        <v>2.2000000000000002</v>
      </c>
      <c r="G180" s="6">
        <v>5</v>
      </c>
      <c r="H180" s="15"/>
      <c r="I180" s="15"/>
      <c r="J180" s="4" t="s">
        <v>17</v>
      </c>
      <c r="K180" s="13">
        <v>84383</v>
      </c>
    </row>
    <row r="181" spans="1:11" ht="31.5" x14ac:dyDescent="0.2">
      <c r="A181" s="4" t="s">
        <v>441</v>
      </c>
      <c r="B181" s="11" t="s">
        <v>442</v>
      </c>
      <c r="C181" s="14" t="s">
        <v>443</v>
      </c>
      <c r="D181" s="6">
        <v>190</v>
      </c>
      <c r="E181" s="12">
        <v>13</v>
      </c>
      <c r="F181" s="34">
        <v>2.2000000000000002</v>
      </c>
      <c r="G181" s="6">
        <v>5</v>
      </c>
      <c r="H181" s="15"/>
      <c r="I181" s="15"/>
      <c r="J181" s="4" t="s">
        <v>17</v>
      </c>
      <c r="K181" s="13">
        <v>11694</v>
      </c>
    </row>
    <row r="182" spans="1:11" ht="31.5" x14ac:dyDescent="0.2">
      <c r="A182" s="4" t="s">
        <v>444</v>
      </c>
      <c r="B182" s="11" t="s">
        <v>445</v>
      </c>
      <c r="C182" s="14" t="s">
        <v>446</v>
      </c>
      <c r="D182" s="6">
        <v>190</v>
      </c>
      <c r="E182" s="12">
        <v>13</v>
      </c>
      <c r="F182" s="34">
        <v>2.2000000000000002</v>
      </c>
      <c r="G182" s="6">
        <v>5</v>
      </c>
      <c r="H182" s="15"/>
      <c r="I182" s="15"/>
      <c r="J182" s="4" t="s">
        <v>17</v>
      </c>
      <c r="K182" s="13">
        <v>18000</v>
      </c>
    </row>
    <row r="183" spans="1:11" ht="31.5" x14ac:dyDescent="0.2">
      <c r="A183" s="4" t="s">
        <v>447</v>
      </c>
      <c r="B183" s="11" t="s">
        <v>448</v>
      </c>
      <c r="C183" s="14" t="s">
        <v>449</v>
      </c>
      <c r="D183" s="6">
        <v>190</v>
      </c>
      <c r="E183" s="12">
        <v>13</v>
      </c>
      <c r="F183" s="34">
        <v>2.2000000000000002</v>
      </c>
      <c r="G183" s="6">
        <v>5</v>
      </c>
      <c r="H183" s="15"/>
      <c r="I183" s="15"/>
      <c r="J183" s="4" t="s">
        <v>17</v>
      </c>
      <c r="K183" s="13">
        <v>55491</v>
      </c>
    </row>
    <row r="184" spans="1:11" ht="31.5" x14ac:dyDescent="0.2">
      <c r="A184" s="4" t="s">
        <v>450</v>
      </c>
      <c r="B184" s="3" t="s">
        <v>451</v>
      </c>
      <c r="C184" s="8" t="s">
        <v>452</v>
      </c>
      <c r="D184" s="6">
        <v>190</v>
      </c>
      <c r="E184" s="12">
        <v>13</v>
      </c>
      <c r="F184" s="34">
        <v>3.5</v>
      </c>
      <c r="G184" s="6">
        <v>5</v>
      </c>
      <c r="H184" s="6">
        <v>29</v>
      </c>
      <c r="I184" s="4" t="s">
        <v>291</v>
      </c>
      <c r="J184" s="4" t="s">
        <v>250</v>
      </c>
      <c r="K184" s="13">
        <v>242715</v>
      </c>
    </row>
    <row r="185" spans="1:11" ht="31.5" x14ac:dyDescent="0.2">
      <c r="A185" s="4" t="s">
        <v>453</v>
      </c>
      <c r="B185" s="3" t="s">
        <v>454</v>
      </c>
      <c r="C185" s="8" t="s">
        <v>455</v>
      </c>
      <c r="D185" s="6">
        <v>190</v>
      </c>
      <c r="E185" s="12">
        <v>13</v>
      </c>
      <c r="F185" s="34">
        <v>2.2000000000000002</v>
      </c>
      <c r="G185" s="6">
        <v>5</v>
      </c>
      <c r="H185" s="15"/>
      <c r="I185" s="15"/>
      <c r="J185" s="4" t="s">
        <v>17</v>
      </c>
      <c r="K185" s="13">
        <v>20179</v>
      </c>
    </row>
    <row r="186" spans="1:11" ht="31.5" x14ac:dyDescent="0.2">
      <c r="A186" s="15"/>
      <c r="B186" s="3" t="s">
        <v>456</v>
      </c>
      <c r="C186" s="8" t="s">
        <v>457</v>
      </c>
      <c r="D186" s="15"/>
      <c r="E186" s="15"/>
      <c r="F186" s="15"/>
      <c r="G186" s="15"/>
      <c r="H186" s="15"/>
      <c r="I186" s="15"/>
      <c r="J186" s="15"/>
      <c r="K186" s="10"/>
    </row>
    <row r="187" spans="1:11" ht="31.5" x14ac:dyDescent="0.2">
      <c r="A187" s="4" t="s">
        <v>458</v>
      </c>
      <c r="B187" s="11" t="s">
        <v>459</v>
      </c>
      <c r="C187" s="14" t="s">
        <v>460</v>
      </c>
      <c r="D187" s="6">
        <v>190</v>
      </c>
      <c r="E187" s="12">
        <v>16</v>
      </c>
      <c r="F187" s="34">
        <v>6.5</v>
      </c>
      <c r="G187" s="6">
        <v>5</v>
      </c>
      <c r="H187" s="6">
        <v>14</v>
      </c>
      <c r="I187" s="4" t="s">
        <v>291</v>
      </c>
      <c r="J187" s="4" t="s">
        <v>17</v>
      </c>
      <c r="K187" s="13">
        <v>24077</v>
      </c>
    </row>
    <row r="188" spans="1:11" ht="31.5" x14ac:dyDescent="0.2">
      <c r="A188" s="4" t="s">
        <v>461</v>
      </c>
      <c r="B188" s="11" t="s">
        <v>462</v>
      </c>
      <c r="C188" s="14" t="s">
        <v>463</v>
      </c>
      <c r="D188" s="6">
        <v>190</v>
      </c>
      <c r="E188" s="12">
        <v>16</v>
      </c>
      <c r="F188" s="34">
        <v>6.5</v>
      </c>
      <c r="G188" s="6">
        <v>5</v>
      </c>
      <c r="H188" s="6">
        <v>20</v>
      </c>
      <c r="I188" s="4" t="s">
        <v>291</v>
      </c>
      <c r="J188" s="4" t="s">
        <v>17</v>
      </c>
      <c r="K188" s="13">
        <v>30497</v>
      </c>
    </row>
    <row r="189" spans="1:11" ht="31.5" x14ac:dyDescent="0.2">
      <c r="A189" s="15"/>
      <c r="B189" s="3" t="s">
        <v>464</v>
      </c>
      <c r="C189" s="8" t="s">
        <v>465</v>
      </c>
      <c r="D189" s="15"/>
      <c r="E189" s="15"/>
      <c r="F189" s="15"/>
      <c r="G189" s="15"/>
      <c r="H189" s="15"/>
      <c r="I189" s="15"/>
      <c r="J189" s="15"/>
      <c r="K189" s="10"/>
    </row>
    <row r="190" spans="1:11" ht="31.5" x14ac:dyDescent="0.2">
      <c r="A190" s="4" t="s">
        <v>466</v>
      </c>
      <c r="B190" s="11" t="s">
        <v>467</v>
      </c>
      <c r="C190" s="14" t="s">
        <v>468</v>
      </c>
      <c r="D190" s="6">
        <v>280</v>
      </c>
      <c r="E190" s="12">
        <v>13</v>
      </c>
      <c r="F190" s="34">
        <v>4</v>
      </c>
      <c r="G190" s="6">
        <v>5</v>
      </c>
      <c r="H190" s="6">
        <v>22</v>
      </c>
      <c r="I190" s="4" t="s">
        <v>16</v>
      </c>
      <c r="J190" s="4" t="s">
        <v>188</v>
      </c>
      <c r="K190" s="13">
        <v>511600</v>
      </c>
    </row>
    <row r="191" spans="1:11" ht="31.5" x14ac:dyDescent="0.2">
      <c r="A191" s="4" t="s">
        <v>469</v>
      </c>
      <c r="B191" s="11" t="s">
        <v>470</v>
      </c>
      <c r="C191" s="14" t="s">
        <v>471</v>
      </c>
      <c r="D191" s="6">
        <v>280</v>
      </c>
      <c r="E191" s="12">
        <v>13</v>
      </c>
      <c r="F191" s="34">
        <v>4</v>
      </c>
      <c r="G191" s="6">
        <v>5</v>
      </c>
      <c r="H191" s="6">
        <v>25</v>
      </c>
      <c r="I191" s="4" t="s">
        <v>16</v>
      </c>
      <c r="J191" s="4" t="s">
        <v>188</v>
      </c>
      <c r="K191" s="13">
        <v>731758</v>
      </c>
    </row>
    <row r="192" spans="1:11" ht="31.5" x14ac:dyDescent="0.2">
      <c r="A192" s="4" t="s">
        <v>472</v>
      </c>
      <c r="B192" s="11" t="s">
        <v>473</v>
      </c>
      <c r="C192" s="14" t="s">
        <v>474</v>
      </c>
      <c r="D192" s="6">
        <v>280</v>
      </c>
      <c r="E192" s="12">
        <v>13</v>
      </c>
      <c r="F192" s="34">
        <v>3.8</v>
      </c>
      <c r="G192" s="6">
        <v>5</v>
      </c>
      <c r="H192" s="6">
        <v>29</v>
      </c>
      <c r="I192" s="4" t="s">
        <v>16</v>
      </c>
      <c r="J192" s="4" t="s">
        <v>188</v>
      </c>
      <c r="K192" s="13">
        <v>994767</v>
      </c>
    </row>
    <row r="193" spans="1:11" ht="31.5" x14ac:dyDescent="0.2">
      <c r="A193" s="4" t="s">
        <v>475</v>
      </c>
      <c r="B193" s="11" t="s">
        <v>476</v>
      </c>
      <c r="C193" s="14" t="s">
        <v>477</v>
      </c>
      <c r="D193" s="6">
        <v>280</v>
      </c>
      <c r="E193" s="12">
        <v>13</v>
      </c>
      <c r="F193" s="34">
        <v>3.8</v>
      </c>
      <c r="G193" s="6">
        <v>5</v>
      </c>
      <c r="H193" s="6">
        <v>33</v>
      </c>
      <c r="I193" s="4" t="s">
        <v>16</v>
      </c>
      <c r="J193" s="4" t="s">
        <v>188</v>
      </c>
      <c r="K193" s="13">
        <v>1254565</v>
      </c>
    </row>
    <row r="194" spans="1:11" ht="31.5" x14ac:dyDescent="0.2">
      <c r="A194" s="4" t="s">
        <v>478</v>
      </c>
      <c r="B194" s="11" t="s">
        <v>479</v>
      </c>
      <c r="C194" s="14" t="s">
        <v>480</v>
      </c>
      <c r="D194" s="6">
        <v>240</v>
      </c>
      <c r="E194" s="12">
        <v>16</v>
      </c>
      <c r="F194" s="34">
        <v>3.5</v>
      </c>
      <c r="G194" s="6">
        <v>5</v>
      </c>
      <c r="H194" s="6">
        <v>9</v>
      </c>
      <c r="I194" s="4" t="s">
        <v>16</v>
      </c>
      <c r="J194" s="4" t="s">
        <v>17</v>
      </c>
      <c r="K194" s="13">
        <v>180200</v>
      </c>
    </row>
    <row r="195" spans="1:11" ht="31.5" x14ac:dyDescent="0.2">
      <c r="A195" s="15"/>
      <c r="B195" s="3" t="s">
        <v>481</v>
      </c>
      <c r="C195" s="8" t="s">
        <v>482</v>
      </c>
      <c r="D195" s="15"/>
      <c r="E195" s="15"/>
      <c r="F195" s="15"/>
      <c r="G195" s="15"/>
      <c r="H195" s="15"/>
      <c r="I195" s="15"/>
      <c r="J195" s="15"/>
      <c r="K195" s="10"/>
    </row>
    <row r="196" spans="1:11" ht="31.5" x14ac:dyDescent="0.2">
      <c r="A196" s="4" t="s">
        <v>483</v>
      </c>
      <c r="B196" s="11" t="s">
        <v>484</v>
      </c>
      <c r="C196" s="14" t="s">
        <v>468</v>
      </c>
      <c r="D196" s="6">
        <v>280</v>
      </c>
      <c r="E196" s="12">
        <v>15</v>
      </c>
      <c r="F196" s="34">
        <v>3.9</v>
      </c>
      <c r="G196" s="6">
        <v>5</v>
      </c>
      <c r="H196" s="6">
        <v>25</v>
      </c>
      <c r="I196" s="4" t="s">
        <v>16</v>
      </c>
      <c r="J196" s="4" t="s">
        <v>188</v>
      </c>
      <c r="K196" s="13">
        <v>1008639</v>
      </c>
    </row>
    <row r="197" spans="1:11" ht="31.5" x14ac:dyDescent="0.2">
      <c r="A197" s="4" t="s">
        <v>485</v>
      </c>
      <c r="B197" s="11" t="s">
        <v>486</v>
      </c>
      <c r="C197" s="14" t="s">
        <v>471</v>
      </c>
      <c r="D197" s="6">
        <v>280</v>
      </c>
      <c r="E197" s="12">
        <v>15</v>
      </c>
      <c r="F197" s="34">
        <v>3.7</v>
      </c>
      <c r="G197" s="6">
        <v>5</v>
      </c>
      <c r="H197" s="6">
        <v>29</v>
      </c>
      <c r="I197" s="4" t="s">
        <v>16</v>
      </c>
      <c r="J197" s="4" t="s">
        <v>188</v>
      </c>
      <c r="K197" s="13">
        <v>1371165</v>
      </c>
    </row>
    <row r="198" spans="1:11" ht="31.5" x14ac:dyDescent="0.2">
      <c r="A198" s="4" t="s">
        <v>487</v>
      </c>
      <c r="B198" s="11" t="s">
        <v>488</v>
      </c>
      <c r="C198" s="14" t="s">
        <v>474</v>
      </c>
      <c r="D198" s="6">
        <v>280</v>
      </c>
      <c r="E198" s="12">
        <v>15</v>
      </c>
      <c r="F198" s="34">
        <v>3.7</v>
      </c>
      <c r="G198" s="6">
        <v>5</v>
      </c>
      <c r="H198" s="6">
        <v>33</v>
      </c>
      <c r="I198" s="4" t="s">
        <v>16</v>
      </c>
      <c r="J198" s="4" t="s">
        <v>188</v>
      </c>
      <c r="K198" s="13">
        <v>1662779</v>
      </c>
    </row>
    <row r="199" spans="1:11" ht="31.5" x14ac:dyDescent="0.2">
      <c r="A199" s="15"/>
      <c r="B199" s="3" t="s">
        <v>489</v>
      </c>
      <c r="C199" s="8" t="s">
        <v>490</v>
      </c>
      <c r="D199" s="15"/>
      <c r="E199" s="15"/>
      <c r="F199" s="15"/>
      <c r="G199" s="15"/>
      <c r="H199" s="15"/>
      <c r="I199" s="15"/>
      <c r="J199" s="15"/>
      <c r="K199" s="10"/>
    </row>
    <row r="200" spans="1:11" ht="31.5" x14ac:dyDescent="0.2">
      <c r="A200" s="15"/>
      <c r="B200" s="3" t="s">
        <v>491</v>
      </c>
      <c r="C200" s="8" t="s">
        <v>492</v>
      </c>
      <c r="D200" s="15"/>
      <c r="E200" s="15"/>
      <c r="F200" s="15"/>
      <c r="G200" s="15"/>
      <c r="H200" s="15"/>
      <c r="I200" s="15"/>
      <c r="J200" s="15"/>
      <c r="K200" s="10"/>
    </row>
    <row r="201" spans="1:11" ht="31.5" x14ac:dyDescent="0.2">
      <c r="A201" s="4" t="s">
        <v>493</v>
      </c>
      <c r="B201" s="11" t="s">
        <v>494</v>
      </c>
      <c r="C201" s="14" t="s">
        <v>495</v>
      </c>
      <c r="D201" s="6">
        <v>260</v>
      </c>
      <c r="E201" s="12">
        <v>14</v>
      </c>
      <c r="F201" s="34">
        <v>4.4000000000000004</v>
      </c>
      <c r="G201" s="6">
        <v>5</v>
      </c>
      <c r="H201" s="6">
        <v>56</v>
      </c>
      <c r="I201" s="4" t="s">
        <v>16</v>
      </c>
      <c r="J201" s="4" t="s">
        <v>46</v>
      </c>
      <c r="K201" s="13">
        <v>1125927</v>
      </c>
    </row>
    <row r="202" spans="1:11" ht="31.5" x14ac:dyDescent="0.2">
      <c r="A202" s="4" t="s">
        <v>496</v>
      </c>
      <c r="B202" s="11" t="s">
        <v>497</v>
      </c>
      <c r="C202" s="14" t="s">
        <v>498</v>
      </c>
      <c r="D202" s="6">
        <v>260</v>
      </c>
      <c r="E202" s="12">
        <v>14</v>
      </c>
      <c r="F202" s="34">
        <v>4.4000000000000004</v>
      </c>
      <c r="G202" s="6">
        <v>5</v>
      </c>
      <c r="H202" s="6">
        <v>59</v>
      </c>
      <c r="I202" s="4" t="s">
        <v>16</v>
      </c>
      <c r="J202" s="4" t="s">
        <v>46</v>
      </c>
      <c r="K202" s="13">
        <v>1233813</v>
      </c>
    </row>
    <row r="203" spans="1:11" ht="31.5" x14ac:dyDescent="0.2">
      <c r="A203" s="4" t="s">
        <v>499</v>
      </c>
      <c r="B203" s="11" t="s">
        <v>500</v>
      </c>
      <c r="C203" s="14" t="s">
        <v>403</v>
      </c>
      <c r="D203" s="6">
        <v>260</v>
      </c>
      <c r="E203" s="12">
        <v>13</v>
      </c>
      <c r="F203" s="34">
        <v>3.9</v>
      </c>
      <c r="G203" s="6">
        <v>5</v>
      </c>
      <c r="H203" s="6">
        <v>62</v>
      </c>
      <c r="I203" s="4" t="s">
        <v>16</v>
      </c>
      <c r="J203" s="4" t="s">
        <v>46</v>
      </c>
      <c r="K203" s="13">
        <v>2354696</v>
      </c>
    </row>
    <row r="204" spans="1:11" ht="31.5" x14ac:dyDescent="0.2">
      <c r="A204" s="4" t="s">
        <v>501</v>
      </c>
      <c r="B204" s="11" t="s">
        <v>502</v>
      </c>
      <c r="C204" s="14" t="s">
        <v>503</v>
      </c>
      <c r="D204" s="6">
        <v>260</v>
      </c>
      <c r="E204" s="12">
        <v>13</v>
      </c>
      <c r="F204" s="34">
        <v>3.9</v>
      </c>
      <c r="G204" s="6">
        <v>5</v>
      </c>
      <c r="H204" s="6">
        <v>65</v>
      </c>
      <c r="I204" s="4" t="s">
        <v>16</v>
      </c>
      <c r="J204" s="4" t="s">
        <v>46</v>
      </c>
      <c r="K204" s="13">
        <v>2751960</v>
      </c>
    </row>
    <row r="205" spans="1:11" ht="31.5" x14ac:dyDescent="0.2">
      <c r="A205" s="4" t="s">
        <v>504</v>
      </c>
      <c r="B205" s="11" t="s">
        <v>505</v>
      </c>
      <c r="C205" s="14" t="s">
        <v>506</v>
      </c>
      <c r="D205" s="6">
        <v>260</v>
      </c>
      <c r="E205" s="12">
        <v>13</v>
      </c>
      <c r="F205" s="34">
        <v>3.9</v>
      </c>
      <c r="G205" s="6">
        <v>5</v>
      </c>
      <c r="H205" s="6">
        <v>146</v>
      </c>
      <c r="I205" s="4" t="s">
        <v>16</v>
      </c>
      <c r="J205" s="4" t="s">
        <v>46</v>
      </c>
      <c r="K205" s="13">
        <v>12825610</v>
      </c>
    </row>
    <row r="206" spans="1:11" ht="31.5" x14ac:dyDescent="0.2">
      <c r="A206" s="15"/>
      <c r="B206" s="3" t="s">
        <v>507</v>
      </c>
      <c r="C206" s="8" t="s">
        <v>508</v>
      </c>
      <c r="D206" s="15"/>
      <c r="E206" s="15"/>
      <c r="F206" s="15"/>
      <c r="G206" s="15"/>
      <c r="H206" s="15"/>
      <c r="I206" s="15"/>
      <c r="J206" s="15"/>
      <c r="K206" s="10"/>
    </row>
    <row r="207" spans="1:11" ht="31.5" x14ac:dyDescent="0.2">
      <c r="A207" s="4" t="s">
        <v>509</v>
      </c>
      <c r="B207" s="11" t="s">
        <v>510</v>
      </c>
      <c r="C207" s="14" t="s">
        <v>495</v>
      </c>
      <c r="D207" s="6">
        <v>260</v>
      </c>
      <c r="E207" s="12">
        <v>14</v>
      </c>
      <c r="F207" s="34">
        <v>3.9</v>
      </c>
      <c r="G207" s="6">
        <v>5</v>
      </c>
      <c r="H207" s="4" t="s">
        <v>2443</v>
      </c>
      <c r="I207" s="15"/>
      <c r="J207" s="4" t="s">
        <v>46</v>
      </c>
      <c r="K207" s="13">
        <v>579674</v>
      </c>
    </row>
    <row r="208" spans="1:11" ht="31.5" x14ac:dyDescent="0.2">
      <c r="A208" s="4" t="s">
        <v>511</v>
      </c>
      <c r="B208" s="11" t="s">
        <v>512</v>
      </c>
      <c r="C208" s="14" t="s">
        <v>498</v>
      </c>
      <c r="D208" s="6">
        <v>260</v>
      </c>
      <c r="E208" s="12">
        <v>14</v>
      </c>
      <c r="F208" s="34">
        <v>3.9</v>
      </c>
      <c r="G208" s="6">
        <v>5</v>
      </c>
      <c r="H208" s="15" t="s">
        <v>2362</v>
      </c>
      <c r="I208" s="15"/>
      <c r="J208" s="4" t="s">
        <v>46</v>
      </c>
      <c r="K208" s="13">
        <v>852657</v>
      </c>
    </row>
    <row r="209" spans="1:11" ht="31.5" x14ac:dyDescent="0.2">
      <c r="A209" s="4" t="s">
        <v>513</v>
      </c>
      <c r="B209" s="11" t="s">
        <v>514</v>
      </c>
      <c r="C209" s="14" t="s">
        <v>515</v>
      </c>
      <c r="D209" s="6">
        <v>260</v>
      </c>
      <c r="E209" s="12">
        <v>12</v>
      </c>
      <c r="F209" s="34">
        <v>3.5</v>
      </c>
      <c r="G209" s="6">
        <v>5</v>
      </c>
      <c r="H209" s="15" t="s">
        <v>2363</v>
      </c>
      <c r="I209" s="15"/>
      <c r="J209" s="4" t="s">
        <v>46</v>
      </c>
      <c r="K209" s="13">
        <v>1129080</v>
      </c>
    </row>
    <row r="210" spans="1:11" ht="31.5" x14ac:dyDescent="0.2">
      <c r="A210" s="4" t="s">
        <v>516</v>
      </c>
      <c r="B210" s="11" t="s">
        <v>517</v>
      </c>
      <c r="C210" s="14" t="s">
        <v>403</v>
      </c>
      <c r="D210" s="6">
        <v>260</v>
      </c>
      <c r="E210" s="12">
        <v>12</v>
      </c>
      <c r="F210" s="34">
        <v>3.5</v>
      </c>
      <c r="G210" s="6">
        <v>5</v>
      </c>
      <c r="H210" s="15" t="s">
        <v>2364</v>
      </c>
      <c r="I210" s="15"/>
      <c r="J210" s="4" t="s">
        <v>46</v>
      </c>
      <c r="K210" s="13">
        <v>1271935</v>
      </c>
    </row>
    <row r="211" spans="1:11" ht="31.5" x14ac:dyDescent="0.2">
      <c r="A211" s="4" t="s">
        <v>518</v>
      </c>
      <c r="B211" s="11" t="s">
        <v>519</v>
      </c>
      <c r="C211" s="14" t="s">
        <v>503</v>
      </c>
      <c r="D211" s="6">
        <v>260</v>
      </c>
      <c r="E211" s="12">
        <v>12</v>
      </c>
      <c r="F211" s="34">
        <v>3.5</v>
      </c>
      <c r="G211" s="6">
        <v>5</v>
      </c>
      <c r="H211" s="15" t="s">
        <v>2365</v>
      </c>
      <c r="I211" s="15"/>
      <c r="J211" s="4" t="s">
        <v>46</v>
      </c>
      <c r="K211" s="13">
        <v>1570829</v>
      </c>
    </row>
    <row r="212" spans="1:11" ht="31.5" x14ac:dyDescent="0.2">
      <c r="A212" s="4" t="s">
        <v>520</v>
      </c>
      <c r="B212" s="11" t="s">
        <v>521</v>
      </c>
      <c r="C212" s="14" t="s">
        <v>522</v>
      </c>
      <c r="D212" s="6">
        <v>260</v>
      </c>
      <c r="E212" s="12">
        <v>12</v>
      </c>
      <c r="F212" s="34">
        <v>3.5</v>
      </c>
      <c r="G212" s="6">
        <v>5</v>
      </c>
      <c r="H212" s="15" t="s">
        <v>2366</v>
      </c>
      <c r="I212" s="15"/>
      <c r="J212" s="4" t="s">
        <v>46</v>
      </c>
      <c r="K212" s="13">
        <v>1872934</v>
      </c>
    </row>
    <row r="213" spans="1:11" ht="31.5" x14ac:dyDescent="0.2">
      <c r="A213" s="15"/>
      <c r="B213" s="3" t="s">
        <v>523</v>
      </c>
      <c r="C213" s="8" t="s">
        <v>524</v>
      </c>
      <c r="D213" s="15"/>
      <c r="E213" s="15"/>
      <c r="F213" s="15"/>
      <c r="G213" s="15"/>
      <c r="H213" s="15"/>
      <c r="I213" s="15"/>
      <c r="J213" s="15"/>
      <c r="K213" s="10"/>
    </row>
    <row r="214" spans="1:11" ht="31.5" x14ac:dyDescent="0.2">
      <c r="A214" s="4" t="s">
        <v>525</v>
      </c>
      <c r="B214" s="11" t="s">
        <v>526</v>
      </c>
      <c r="C214" s="14" t="s">
        <v>527</v>
      </c>
      <c r="D214" s="6">
        <v>220</v>
      </c>
      <c r="E214" s="12">
        <v>13</v>
      </c>
      <c r="F214" s="34">
        <v>4.8</v>
      </c>
      <c r="G214" s="6">
        <v>5</v>
      </c>
      <c r="H214" s="15" t="s">
        <v>2367</v>
      </c>
      <c r="I214" s="15"/>
      <c r="J214" s="4" t="s">
        <v>46</v>
      </c>
      <c r="K214" s="13">
        <v>3047619</v>
      </c>
    </row>
    <row r="215" spans="1:11" ht="31.5" x14ac:dyDescent="0.2">
      <c r="A215" s="4" t="s">
        <v>528</v>
      </c>
      <c r="B215" s="11" t="s">
        <v>529</v>
      </c>
      <c r="C215" s="14" t="s">
        <v>530</v>
      </c>
      <c r="D215" s="6">
        <v>220</v>
      </c>
      <c r="E215" s="12">
        <v>13</v>
      </c>
      <c r="F215" s="34">
        <v>4.8</v>
      </c>
      <c r="G215" s="6">
        <v>5</v>
      </c>
      <c r="H215" s="15" t="s">
        <v>2368</v>
      </c>
      <c r="I215" s="15"/>
      <c r="J215" s="4" t="s">
        <v>46</v>
      </c>
      <c r="K215" s="13">
        <v>4585650</v>
      </c>
    </row>
    <row r="216" spans="1:11" ht="31.5" x14ac:dyDescent="0.2">
      <c r="A216" s="15"/>
      <c r="B216" s="3" t="s">
        <v>531</v>
      </c>
      <c r="C216" s="8" t="s">
        <v>532</v>
      </c>
      <c r="D216" s="15"/>
      <c r="E216" s="15"/>
      <c r="F216" s="15"/>
      <c r="G216" s="15"/>
      <c r="H216" s="15"/>
      <c r="I216" s="15"/>
      <c r="J216" s="15"/>
      <c r="K216" s="10"/>
    </row>
    <row r="217" spans="1:11" ht="31.5" x14ac:dyDescent="0.2">
      <c r="A217" s="4" t="s">
        <v>533</v>
      </c>
      <c r="B217" s="11" t="s">
        <v>534</v>
      </c>
      <c r="C217" s="14" t="s">
        <v>535</v>
      </c>
      <c r="D217" s="6">
        <v>240</v>
      </c>
      <c r="E217" s="12">
        <v>14</v>
      </c>
      <c r="F217" s="34">
        <v>3.8</v>
      </c>
      <c r="G217" s="6">
        <v>5</v>
      </c>
      <c r="H217" s="6">
        <v>108</v>
      </c>
      <c r="I217" s="4" t="s">
        <v>291</v>
      </c>
      <c r="J217" s="15"/>
      <c r="K217" s="13">
        <v>122906</v>
      </c>
    </row>
    <row r="218" spans="1:11" ht="31.5" x14ac:dyDescent="0.2">
      <c r="A218" s="4" t="s">
        <v>536</v>
      </c>
      <c r="B218" s="11" t="s">
        <v>537</v>
      </c>
      <c r="C218" s="14" t="s">
        <v>538</v>
      </c>
      <c r="D218" s="6">
        <v>240</v>
      </c>
      <c r="E218" s="12">
        <v>14</v>
      </c>
      <c r="F218" s="34">
        <v>3.8</v>
      </c>
      <c r="G218" s="6">
        <v>5</v>
      </c>
      <c r="H218" s="6">
        <v>135</v>
      </c>
      <c r="I218" s="4" t="s">
        <v>291</v>
      </c>
      <c r="J218" s="15"/>
      <c r="K218" s="13">
        <v>149734</v>
      </c>
    </row>
    <row r="219" spans="1:11" ht="31.5" x14ac:dyDescent="0.2">
      <c r="A219" s="4" t="s">
        <v>539</v>
      </c>
      <c r="B219" s="11" t="s">
        <v>540</v>
      </c>
      <c r="C219" s="14" t="s">
        <v>541</v>
      </c>
      <c r="D219" s="6">
        <v>240</v>
      </c>
      <c r="E219" s="12">
        <v>14</v>
      </c>
      <c r="F219" s="34">
        <v>2.64</v>
      </c>
      <c r="G219" s="6">
        <v>5</v>
      </c>
      <c r="H219" s="6">
        <v>357</v>
      </c>
      <c r="I219" s="4" t="s">
        <v>291</v>
      </c>
      <c r="J219" s="15"/>
      <c r="K219" s="13">
        <v>282270</v>
      </c>
    </row>
    <row r="220" spans="1:11" ht="31.5" x14ac:dyDescent="0.2">
      <c r="A220" s="15"/>
      <c r="B220" s="3" t="s">
        <v>542</v>
      </c>
      <c r="C220" s="8" t="s">
        <v>543</v>
      </c>
      <c r="D220" s="15"/>
      <c r="E220" s="15"/>
      <c r="F220" s="15"/>
      <c r="G220" s="15"/>
      <c r="H220" s="15"/>
      <c r="I220" s="15"/>
      <c r="J220" s="15"/>
      <c r="K220" s="10"/>
    </row>
    <row r="221" spans="1:11" ht="47.25" x14ac:dyDescent="0.2">
      <c r="A221" s="4" t="s">
        <v>544</v>
      </c>
      <c r="B221" s="11" t="s">
        <v>545</v>
      </c>
      <c r="C221" s="14" t="s">
        <v>495</v>
      </c>
      <c r="D221" s="6">
        <v>240</v>
      </c>
      <c r="E221" s="12">
        <v>12</v>
      </c>
      <c r="F221" s="34">
        <v>5.9</v>
      </c>
      <c r="G221" s="6">
        <v>6</v>
      </c>
      <c r="H221" s="6">
        <v>37</v>
      </c>
      <c r="I221" s="4" t="s">
        <v>16</v>
      </c>
      <c r="J221" s="15" t="s">
        <v>2361</v>
      </c>
      <c r="K221" s="13">
        <v>2532100</v>
      </c>
    </row>
    <row r="222" spans="1:11" ht="47.25" x14ac:dyDescent="0.2">
      <c r="A222" s="4" t="s">
        <v>546</v>
      </c>
      <c r="B222" s="11" t="s">
        <v>547</v>
      </c>
      <c r="C222" s="14" t="s">
        <v>498</v>
      </c>
      <c r="D222" s="6">
        <v>240</v>
      </c>
      <c r="E222" s="12">
        <v>12</v>
      </c>
      <c r="F222" s="34">
        <v>5.9</v>
      </c>
      <c r="G222" s="6">
        <v>6</v>
      </c>
      <c r="H222" s="6">
        <v>42</v>
      </c>
      <c r="I222" s="4" t="s">
        <v>16</v>
      </c>
      <c r="J222" s="15" t="s">
        <v>2361</v>
      </c>
      <c r="K222" s="13">
        <v>2891261</v>
      </c>
    </row>
    <row r="223" spans="1:11" ht="47.25" x14ac:dyDescent="0.2">
      <c r="A223" s="4" t="s">
        <v>548</v>
      </c>
      <c r="B223" s="11" t="s">
        <v>549</v>
      </c>
      <c r="C223" s="14" t="s">
        <v>515</v>
      </c>
      <c r="D223" s="6">
        <v>240</v>
      </c>
      <c r="E223" s="12">
        <v>12</v>
      </c>
      <c r="F223" s="34">
        <v>5.9</v>
      </c>
      <c r="G223" s="6">
        <v>6</v>
      </c>
      <c r="H223" s="6">
        <v>47</v>
      </c>
      <c r="I223" s="4" t="s">
        <v>16</v>
      </c>
      <c r="J223" s="15" t="s">
        <v>2361</v>
      </c>
      <c r="K223" s="13">
        <v>2994676</v>
      </c>
    </row>
    <row r="224" spans="1:11" ht="47.25" x14ac:dyDescent="0.2">
      <c r="A224" s="4" t="s">
        <v>550</v>
      </c>
      <c r="B224" s="11" t="s">
        <v>551</v>
      </c>
      <c r="C224" s="14" t="s">
        <v>403</v>
      </c>
      <c r="D224" s="6">
        <v>240</v>
      </c>
      <c r="E224" s="12">
        <v>12</v>
      </c>
      <c r="F224" s="34">
        <v>5.9</v>
      </c>
      <c r="G224" s="6">
        <v>6</v>
      </c>
      <c r="H224" s="6">
        <v>52</v>
      </c>
      <c r="I224" s="4" t="s">
        <v>16</v>
      </c>
      <c r="J224" s="15" t="s">
        <v>2361</v>
      </c>
      <c r="K224" s="13">
        <v>3049364</v>
      </c>
    </row>
    <row r="225" spans="1:11" ht="47.25" x14ac:dyDescent="0.2">
      <c r="A225" s="4" t="s">
        <v>552</v>
      </c>
      <c r="B225" s="11" t="s">
        <v>553</v>
      </c>
      <c r="C225" s="14" t="s">
        <v>503</v>
      </c>
      <c r="D225" s="6">
        <v>240</v>
      </c>
      <c r="E225" s="12">
        <v>12</v>
      </c>
      <c r="F225" s="34">
        <v>5.9</v>
      </c>
      <c r="G225" s="6">
        <v>6</v>
      </c>
      <c r="H225" s="6">
        <v>58</v>
      </c>
      <c r="I225" s="4" t="s">
        <v>16</v>
      </c>
      <c r="J225" s="15" t="s">
        <v>2361</v>
      </c>
      <c r="K225" s="13">
        <v>3765940</v>
      </c>
    </row>
    <row r="226" spans="1:11" ht="31.5" x14ac:dyDescent="0.2">
      <c r="A226" s="15"/>
      <c r="B226" s="3" t="s">
        <v>554</v>
      </c>
      <c r="C226" s="8" t="s">
        <v>555</v>
      </c>
      <c r="D226" s="15"/>
      <c r="E226" s="15"/>
      <c r="F226" s="15"/>
      <c r="G226" s="15"/>
      <c r="H226" s="15"/>
      <c r="I226" s="15"/>
      <c r="J226" s="15"/>
      <c r="K226" s="10"/>
    </row>
    <row r="227" spans="1:11" ht="63" x14ac:dyDescent="0.2">
      <c r="A227" s="16" t="s">
        <v>556</v>
      </c>
      <c r="B227" s="17" t="s">
        <v>557</v>
      </c>
      <c r="C227" s="18" t="s">
        <v>558</v>
      </c>
      <c r="D227" s="19">
        <v>240</v>
      </c>
      <c r="E227" s="20">
        <v>11</v>
      </c>
      <c r="F227" s="36">
        <v>4.5999999999999996</v>
      </c>
      <c r="G227" s="19">
        <v>6</v>
      </c>
      <c r="H227" s="19">
        <v>162</v>
      </c>
      <c r="I227" s="16" t="s">
        <v>16</v>
      </c>
      <c r="J227" s="15" t="s">
        <v>2369</v>
      </c>
      <c r="K227" s="21">
        <v>9816850</v>
      </c>
    </row>
    <row r="228" spans="1:11" ht="31.5" x14ac:dyDescent="0.2">
      <c r="A228" s="15"/>
      <c r="B228" s="3" t="s">
        <v>559</v>
      </c>
      <c r="C228" s="8" t="s">
        <v>560</v>
      </c>
      <c r="D228" s="15"/>
      <c r="E228" s="15"/>
      <c r="F228" s="15"/>
      <c r="G228" s="15"/>
      <c r="H228" s="15"/>
      <c r="I228" s="15"/>
      <c r="J228" s="15"/>
      <c r="K228" s="10"/>
    </row>
    <row r="229" spans="1:11" ht="31.5" x14ac:dyDescent="0.2">
      <c r="A229" s="4" t="s">
        <v>561</v>
      </c>
      <c r="B229" s="11" t="s">
        <v>562</v>
      </c>
      <c r="C229" s="14" t="s">
        <v>266</v>
      </c>
      <c r="D229" s="6">
        <v>210</v>
      </c>
      <c r="E229" s="12">
        <v>17</v>
      </c>
      <c r="F229" s="34">
        <v>4</v>
      </c>
      <c r="G229" s="6">
        <v>5</v>
      </c>
      <c r="H229" s="6">
        <v>38</v>
      </c>
      <c r="I229" s="4" t="s">
        <v>291</v>
      </c>
      <c r="J229" s="4" t="s">
        <v>17</v>
      </c>
      <c r="K229" s="13">
        <v>138727</v>
      </c>
    </row>
    <row r="230" spans="1:11" ht="31.5" x14ac:dyDescent="0.2">
      <c r="A230" s="4" t="s">
        <v>563</v>
      </c>
      <c r="B230" s="11" t="s">
        <v>564</v>
      </c>
      <c r="C230" s="14" t="s">
        <v>239</v>
      </c>
      <c r="D230" s="6">
        <v>210</v>
      </c>
      <c r="E230" s="12">
        <v>17</v>
      </c>
      <c r="F230" s="34">
        <v>4</v>
      </c>
      <c r="G230" s="6">
        <v>5</v>
      </c>
      <c r="H230" s="6">
        <v>53</v>
      </c>
      <c r="I230" s="4" t="s">
        <v>291</v>
      </c>
      <c r="J230" s="4" t="s">
        <v>17</v>
      </c>
      <c r="K230" s="13">
        <v>188256</v>
      </c>
    </row>
    <row r="231" spans="1:11" ht="31.5" x14ac:dyDescent="0.2">
      <c r="A231" s="4" t="s">
        <v>565</v>
      </c>
      <c r="B231" s="11" t="s">
        <v>566</v>
      </c>
      <c r="C231" s="14" t="s">
        <v>280</v>
      </c>
      <c r="D231" s="6">
        <v>210</v>
      </c>
      <c r="E231" s="12">
        <v>17</v>
      </c>
      <c r="F231" s="34">
        <v>4</v>
      </c>
      <c r="G231" s="6">
        <v>5</v>
      </c>
      <c r="H231" s="6">
        <v>75</v>
      </c>
      <c r="I231" s="4" t="s">
        <v>291</v>
      </c>
      <c r="J231" s="4" t="s">
        <v>17</v>
      </c>
      <c r="K231" s="13">
        <v>213021</v>
      </c>
    </row>
    <row r="232" spans="1:11" ht="31.5" x14ac:dyDescent="0.2">
      <c r="A232" s="4" t="s">
        <v>567</v>
      </c>
      <c r="B232" s="11" t="s">
        <v>568</v>
      </c>
      <c r="C232" s="14" t="s">
        <v>427</v>
      </c>
      <c r="D232" s="6">
        <v>210</v>
      </c>
      <c r="E232" s="12">
        <v>17</v>
      </c>
      <c r="F232" s="34">
        <v>4</v>
      </c>
      <c r="G232" s="6">
        <v>5</v>
      </c>
      <c r="H232" s="6">
        <v>84</v>
      </c>
      <c r="I232" s="4" t="s">
        <v>291</v>
      </c>
      <c r="J232" s="4" t="s">
        <v>17</v>
      </c>
      <c r="K232" s="13">
        <v>237786</v>
      </c>
    </row>
    <row r="233" spans="1:11" ht="31.5" x14ac:dyDescent="0.2">
      <c r="A233" s="4" t="s">
        <v>569</v>
      </c>
      <c r="B233" s="11" t="s">
        <v>570</v>
      </c>
      <c r="C233" s="8" t="s">
        <v>571</v>
      </c>
      <c r="D233" s="6">
        <v>180</v>
      </c>
      <c r="E233" s="12">
        <v>22</v>
      </c>
      <c r="F233" s="34">
        <v>3.96</v>
      </c>
      <c r="G233" s="6">
        <v>5</v>
      </c>
      <c r="H233" s="6">
        <v>756</v>
      </c>
      <c r="I233" s="4" t="s">
        <v>291</v>
      </c>
      <c r="J233" s="4" t="s">
        <v>572</v>
      </c>
      <c r="K233" s="13">
        <v>6642900</v>
      </c>
    </row>
    <row r="234" spans="1:11" ht="31.5" x14ac:dyDescent="0.2">
      <c r="A234" s="4" t="s">
        <v>573</v>
      </c>
      <c r="B234" s="11" t="s">
        <v>574</v>
      </c>
      <c r="C234" s="8" t="s">
        <v>575</v>
      </c>
      <c r="D234" s="6">
        <v>240</v>
      </c>
      <c r="E234" s="12">
        <v>15</v>
      </c>
      <c r="F234" s="34">
        <v>2.6</v>
      </c>
      <c r="G234" s="6">
        <v>5</v>
      </c>
      <c r="H234" s="6">
        <v>138</v>
      </c>
      <c r="I234" s="4" t="s">
        <v>291</v>
      </c>
      <c r="J234" s="4" t="s">
        <v>17</v>
      </c>
      <c r="K234" s="13">
        <v>671738</v>
      </c>
    </row>
    <row r="235" spans="1:11" ht="31.5" x14ac:dyDescent="0.2">
      <c r="A235" s="4" t="s">
        <v>576</v>
      </c>
      <c r="B235" s="11" t="s">
        <v>577</v>
      </c>
      <c r="C235" s="8" t="s">
        <v>578</v>
      </c>
      <c r="D235" s="6">
        <v>240</v>
      </c>
      <c r="E235" s="12">
        <v>15</v>
      </c>
      <c r="F235" s="34">
        <v>2.6</v>
      </c>
      <c r="G235" s="6">
        <v>5</v>
      </c>
      <c r="H235" s="6">
        <v>25</v>
      </c>
      <c r="I235" s="4" t="s">
        <v>291</v>
      </c>
      <c r="J235" s="4" t="s">
        <v>17</v>
      </c>
      <c r="K235" s="13">
        <v>132000</v>
      </c>
    </row>
    <row r="236" spans="1:11" ht="31.5" x14ac:dyDescent="0.2">
      <c r="A236" s="4" t="s">
        <v>579</v>
      </c>
      <c r="B236" s="11" t="s">
        <v>580</v>
      </c>
      <c r="C236" s="8" t="s">
        <v>581</v>
      </c>
      <c r="D236" s="6">
        <v>230</v>
      </c>
      <c r="E236" s="12">
        <v>12</v>
      </c>
      <c r="F236" s="34">
        <v>3.1</v>
      </c>
      <c r="G236" s="6">
        <v>5</v>
      </c>
      <c r="H236" s="6">
        <v>48</v>
      </c>
      <c r="I236" s="4" t="s">
        <v>16</v>
      </c>
      <c r="J236" s="4" t="s">
        <v>17</v>
      </c>
      <c r="K236" s="13">
        <v>1099500</v>
      </c>
    </row>
    <row r="237" spans="1:11" ht="31.5" x14ac:dyDescent="0.2">
      <c r="A237" s="15"/>
      <c r="B237" s="3" t="s">
        <v>582</v>
      </c>
      <c r="C237" s="8" t="s">
        <v>583</v>
      </c>
      <c r="D237" s="15"/>
      <c r="E237" s="15"/>
      <c r="F237" s="15"/>
      <c r="G237" s="15"/>
      <c r="H237" s="15"/>
      <c r="I237" s="15"/>
      <c r="J237" s="15"/>
      <c r="K237" s="10"/>
    </row>
    <row r="238" spans="1:11" ht="31.5" x14ac:dyDescent="0.2">
      <c r="A238" s="4" t="s">
        <v>584</v>
      </c>
      <c r="B238" s="11" t="s">
        <v>585</v>
      </c>
      <c r="C238" s="14" t="s">
        <v>586</v>
      </c>
      <c r="D238" s="6">
        <v>260</v>
      </c>
      <c r="E238" s="12">
        <v>13</v>
      </c>
      <c r="F238" s="34">
        <v>8.1999999999999993</v>
      </c>
      <c r="G238" s="6">
        <v>5</v>
      </c>
      <c r="H238" s="6">
        <v>52</v>
      </c>
      <c r="I238" s="4" t="s">
        <v>16</v>
      </c>
      <c r="J238" s="4" t="s">
        <v>96</v>
      </c>
      <c r="K238" s="13">
        <v>3934467</v>
      </c>
    </row>
    <row r="239" spans="1:11" ht="31.5" x14ac:dyDescent="0.2">
      <c r="A239" s="4" t="s">
        <v>587</v>
      </c>
      <c r="B239" s="11" t="s">
        <v>588</v>
      </c>
      <c r="C239" s="14" t="s">
        <v>589</v>
      </c>
      <c r="D239" s="6">
        <v>260</v>
      </c>
      <c r="E239" s="12">
        <v>13</v>
      </c>
      <c r="F239" s="34">
        <v>8.1999999999999993</v>
      </c>
      <c r="G239" s="6">
        <v>5</v>
      </c>
      <c r="H239" s="6">
        <v>68</v>
      </c>
      <c r="I239" s="4" t="s">
        <v>16</v>
      </c>
      <c r="J239" s="4" t="s">
        <v>96</v>
      </c>
      <c r="K239" s="13">
        <v>4514371</v>
      </c>
    </row>
    <row r="240" spans="1:11" ht="31.5" x14ac:dyDescent="0.2">
      <c r="A240" s="4" t="s">
        <v>590</v>
      </c>
      <c r="B240" s="11" t="s">
        <v>591</v>
      </c>
      <c r="C240" s="14" t="s">
        <v>592</v>
      </c>
      <c r="D240" s="6">
        <v>260</v>
      </c>
      <c r="E240" s="12">
        <v>13</v>
      </c>
      <c r="F240" s="34">
        <v>8.1999999999999993</v>
      </c>
      <c r="G240" s="6">
        <v>5</v>
      </c>
      <c r="H240" s="6">
        <v>96</v>
      </c>
      <c r="I240" s="4" t="s">
        <v>16</v>
      </c>
      <c r="J240" s="4" t="s">
        <v>96</v>
      </c>
      <c r="K240" s="13">
        <v>11608382</v>
      </c>
    </row>
    <row r="241" spans="1:11" ht="31.5" x14ac:dyDescent="0.2">
      <c r="A241" s="4" t="s">
        <v>593</v>
      </c>
      <c r="B241" s="11" t="s">
        <v>594</v>
      </c>
      <c r="C241" s="14" t="s">
        <v>595</v>
      </c>
      <c r="D241" s="6">
        <v>260</v>
      </c>
      <c r="E241" s="12">
        <v>13</v>
      </c>
      <c r="F241" s="34">
        <v>6.5</v>
      </c>
      <c r="G241" s="6">
        <v>5</v>
      </c>
      <c r="H241" s="6">
        <v>137</v>
      </c>
      <c r="I241" s="4" t="s">
        <v>16</v>
      </c>
      <c r="J241" s="4" t="s">
        <v>96</v>
      </c>
      <c r="K241" s="13">
        <v>14865951</v>
      </c>
    </row>
    <row r="242" spans="1:11" ht="31.5" x14ac:dyDescent="0.2">
      <c r="A242" s="4" t="s">
        <v>596</v>
      </c>
      <c r="B242" s="11" t="s">
        <v>597</v>
      </c>
      <c r="C242" s="14" t="s">
        <v>598</v>
      </c>
      <c r="D242" s="6">
        <v>260</v>
      </c>
      <c r="E242" s="12">
        <v>13</v>
      </c>
      <c r="F242" s="34">
        <v>5.8</v>
      </c>
      <c r="G242" s="6">
        <v>5</v>
      </c>
      <c r="H242" s="15"/>
      <c r="I242" s="15"/>
      <c r="J242" s="15"/>
      <c r="K242" s="13">
        <v>565686</v>
      </c>
    </row>
    <row r="243" spans="1:11" ht="31.5" x14ac:dyDescent="0.2">
      <c r="A243" s="4" t="s">
        <v>599</v>
      </c>
      <c r="B243" s="3" t="s">
        <v>600</v>
      </c>
      <c r="C243" s="8" t="s">
        <v>601</v>
      </c>
      <c r="D243" s="6">
        <v>260</v>
      </c>
      <c r="E243" s="12">
        <v>13</v>
      </c>
      <c r="F243" s="34">
        <v>6.5</v>
      </c>
      <c r="G243" s="6">
        <v>5</v>
      </c>
      <c r="H243" s="4" t="s">
        <v>602</v>
      </c>
      <c r="I243" s="4"/>
      <c r="J243" s="4" t="s">
        <v>96</v>
      </c>
      <c r="K243" s="13">
        <v>4600000</v>
      </c>
    </row>
    <row r="244" spans="1:11" ht="31.5" x14ac:dyDescent="0.2">
      <c r="A244" s="15"/>
      <c r="B244" s="3" t="s">
        <v>603</v>
      </c>
      <c r="C244" s="8" t="s">
        <v>604</v>
      </c>
      <c r="D244" s="15"/>
      <c r="E244" s="15"/>
      <c r="F244" s="15"/>
      <c r="G244" s="15"/>
      <c r="H244" s="15"/>
      <c r="I244" s="15"/>
      <c r="J244" s="15"/>
      <c r="K244" s="10"/>
    </row>
    <row r="245" spans="1:11" ht="31.5" x14ac:dyDescent="0.2">
      <c r="A245" s="4" t="s">
        <v>605</v>
      </c>
      <c r="B245" s="11" t="s">
        <v>606</v>
      </c>
      <c r="C245" s="14" t="s">
        <v>607</v>
      </c>
      <c r="D245" s="6">
        <v>260</v>
      </c>
      <c r="E245" s="12">
        <v>13</v>
      </c>
      <c r="F245" s="34">
        <v>6.5</v>
      </c>
      <c r="G245" s="6">
        <v>5</v>
      </c>
      <c r="H245" s="4" t="s">
        <v>608</v>
      </c>
      <c r="I245" s="4"/>
      <c r="J245" s="4" t="s">
        <v>96</v>
      </c>
      <c r="K245" s="13">
        <v>5354545</v>
      </c>
    </row>
    <row r="246" spans="1:11" ht="31.5" x14ac:dyDescent="0.2">
      <c r="A246" s="4" t="s">
        <v>609</v>
      </c>
      <c r="B246" s="11" t="s">
        <v>610</v>
      </c>
      <c r="C246" s="14" t="s">
        <v>611</v>
      </c>
      <c r="D246" s="6">
        <v>260</v>
      </c>
      <c r="E246" s="12">
        <v>13</v>
      </c>
      <c r="F246" s="34">
        <v>6.5</v>
      </c>
      <c r="G246" s="6">
        <v>5</v>
      </c>
      <c r="H246" s="4" t="s">
        <v>612</v>
      </c>
      <c r="I246" s="4"/>
      <c r="J246" s="4" t="s">
        <v>96</v>
      </c>
      <c r="K246" s="13">
        <v>6109091</v>
      </c>
    </row>
    <row r="247" spans="1:11" ht="31.5" x14ac:dyDescent="0.2">
      <c r="A247" s="4" t="s">
        <v>613</v>
      </c>
      <c r="B247" s="3" t="s">
        <v>614</v>
      </c>
      <c r="C247" s="8" t="s">
        <v>615</v>
      </c>
      <c r="D247" s="6">
        <v>260</v>
      </c>
      <c r="E247" s="12">
        <v>13</v>
      </c>
      <c r="F247" s="34">
        <v>6.5</v>
      </c>
      <c r="G247" s="6">
        <v>5</v>
      </c>
      <c r="H247" s="15"/>
      <c r="I247" s="15"/>
      <c r="J247" s="15"/>
      <c r="K247" s="13">
        <v>14800</v>
      </c>
    </row>
    <row r="248" spans="1:11" ht="31.5" x14ac:dyDescent="0.2">
      <c r="A248" s="15"/>
      <c r="B248" s="3" t="s">
        <v>616</v>
      </c>
      <c r="C248" s="8" t="s">
        <v>617</v>
      </c>
      <c r="D248" s="15"/>
      <c r="E248" s="15"/>
      <c r="F248" s="15"/>
      <c r="G248" s="15"/>
      <c r="H248" s="15"/>
      <c r="I248" s="15"/>
      <c r="J248" s="15"/>
      <c r="K248" s="10"/>
    </row>
    <row r="249" spans="1:11" ht="31.5" x14ac:dyDescent="0.2">
      <c r="A249" s="4" t="s">
        <v>618</v>
      </c>
      <c r="B249" s="11" t="s">
        <v>619</v>
      </c>
      <c r="C249" s="14" t="s">
        <v>620</v>
      </c>
      <c r="D249" s="6">
        <v>300</v>
      </c>
      <c r="E249" s="12">
        <v>16</v>
      </c>
      <c r="F249" s="34">
        <v>6.4</v>
      </c>
      <c r="G249" s="6">
        <v>5</v>
      </c>
      <c r="H249" s="6">
        <v>13</v>
      </c>
      <c r="I249" s="4" t="s">
        <v>291</v>
      </c>
      <c r="J249" s="4" t="s">
        <v>115</v>
      </c>
      <c r="K249" s="13">
        <v>25796</v>
      </c>
    </row>
    <row r="250" spans="1:11" ht="31.5" x14ac:dyDescent="0.2">
      <c r="A250" s="4" t="s">
        <v>621</v>
      </c>
      <c r="B250" s="11" t="s">
        <v>622</v>
      </c>
      <c r="C250" s="14" t="s">
        <v>623</v>
      </c>
      <c r="D250" s="6">
        <v>300</v>
      </c>
      <c r="E250" s="12">
        <v>15</v>
      </c>
      <c r="F250" s="34">
        <v>5.8</v>
      </c>
      <c r="G250" s="6">
        <v>5</v>
      </c>
      <c r="H250" s="6">
        <v>18</v>
      </c>
      <c r="I250" s="4" t="s">
        <v>291</v>
      </c>
      <c r="J250" s="4" t="s">
        <v>17</v>
      </c>
      <c r="K250" s="13">
        <v>177479</v>
      </c>
    </row>
    <row r="251" spans="1:11" ht="31.5" x14ac:dyDescent="0.2">
      <c r="A251" s="15"/>
      <c r="B251" s="3" t="s">
        <v>624</v>
      </c>
      <c r="C251" s="8" t="s">
        <v>625</v>
      </c>
      <c r="D251" s="15"/>
      <c r="E251" s="15"/>
      <c r="F251" s="15"/>
      <c r="G251" s="15"/>
      <c r="H251" s="15"/>
      <c r="I251" s="15"/>
      <c r="J251" s="15"/>
      <c r="K251" s="10"/>
    </row>
    <row r="252" spans="1:11" ht="31.5" x14ac:dyDescent="0.2">
      <c r="A252" s="4" t="s">
        <v>626</v>
      </c>
      <c r="B252" s="11" t="s">
        <v>627</v>
      </c>
      <c r="C252" s="9" t="s">
        <v>2370</v>
      </c>
      <c r="D252" s="6">
        <v>300</v>
      </c>
      <c r="E252" s="12">
        <v>15</v>
      </c>
      <c r="F252" s="34">
        <v>5.8</v>
      </c>
      <c r="G252" s="6">
        <v>5</v>
      </c>
      <c r="H252" s="6">
        <v>21</v>
      </c>
      <c r="I252" s="4" t="s">
        <v>291</v>
      </c>
      <c r="J252" s="4" t="s">
        <v>17</v>
      </c>
      <c r="K252" s="13">
        <v>353468</v>
      </c>
    </row>
    <row r="253" spans="1:11" ht="31.5" x14ac:dyDescent="0.2">
      <c r="A253" s="15"/>
      <c r="B253" s="3" t="s">
        <v>628</v>
      </c>
      <c r="C253" s="8" t="s">
        <v>629</v>
      </c>
      <c r="D253" s="15"/>
      <c r="E253" s="15"/>
      <c r="F253" s="15"/>
      <c r="G253" s="15"/>
      <c r="H253" s="15"/>
      <c r="I253" s="15"/>
      <c r="J253" s="15"/>
      <c r="K253" s="10"/>
    </row>
    <row r="254" spans="1:11" ht="31.5" x14ac:dyDescent="0.2">
      <c r="A254" s="4" t="s">
        <v>630</v>
      </c>
      <c r="B254" s="11" t="s">
        <v>631</v>
      </c>
      <c r="C254" s="9" t="s">
        <v>2371</v>
      </c>
      <c r="D254" s="6">
        <v>215</v>
      </c>
      <c r="E254" s="12">
        <v>16</v>
      </c>
      <c r="F254" s="34">
        <v>6.6</v>
      </c>
      <c r="G254" s="6">
        <v>5</v>
      </c>
      <c r="H254" s="6">
        <v>37</v>
      </c>
      <c r="I254" s="4" t="s">
        <v>291</v>
      </c>
      <c r="J254" s="4" t="s">
        <v>17</v>
      </c>
      <c r="K254" s="13">
        <v>22000</v>
      </c>
    </row>
    <row r="255" spans="1:11" ht="31.5" x14ac:dyDescent="0.2">
      <c r="A255" s="4" t="s">
        <v>632</v>
      </c>
      <c r="B255" s="11" t="s">
        <v>633</v>
      </c>
      <c r="C255" s="9" t="s">
        <v>2372</v>
      </c>
      <c r="D255" s="6">
        <v>215</v>
      </c>
      <c r="E255" s="12">
        <v>16</v>
      </c>
      <c r="F255" s="34">
        <v>6.6</v>
      </c>
      <c r="G255" s="6">
        <v>5</v>
      </c>
      <c r="H255" s="6">
        <v>50</v>
      </c>
      <c r="I255" s="4" t="s">
        <v>291</v>
      </c>
      <c r="J255" s="4" t="s">
        <v>17</v>
      </c>
      <c r="K255" s="13">
        <v>43182</v>
      </c>
    </row>
    <row r="256" spans="1:11" ht="31.5" x14ac:dyDescent="0.2">
      <c r="A256" s="15"/>
      <c r="B256" s="3" t="s">
        <v>634</v>
      </c>
      <c r="C256" s="8" t="s">
        <v>635</v>
      </c>
      <c r="D256" s="15"/>
      <c r="E256" s="15"/>
      <c r="F256" s="15"/>
      <c r="G256" s="15"/>
      <c r="H256" s="15"/>
      <c r="I256" s="15"/>
      <c r="J256" s="15"/>
      <c r="K256" s="10"/>
    </row>
    <row r="257" spans="1:11" ht="31.5" x14ac:dyDescent="0.2">
      <c r="A257" s="15"/>
      <c r="B257" s="3" t="s">
        <v>636</v>
      </c>
      <c r="C257" s="8" t="s">
        <v>637</v>
      </c>
      <c r="D257" s="15"/>
      <c r="E257" s="15"/>
      <c r="F257" s="15"/>
      <c r="G257" s="15"/>
      <c r="H257" s="15"/>
      <c r="I257" s="15"/>
      <c r="J257" s="15"/>
      <c r="K257" s="10"/>
    </row>
    <row r="258" spans="1:11" ht="31.5" x14ac:dyDescent="0.2">
      <c r="A258" s="4" t="s">
        <v>638</v>
      </c>
      <c r="B258" s="11" t="s">
        <v>639</v>
      </c>
      <c r="C258" s="14" t="s">
        <v>640</v>
      </c>
      <c r="D258" s="6">
        <v>165</v>
      </c>
      <c r="E258" s="12">
        <v>19</v>
      </c>
      <c r="F258" s="34">
        <v>6.5</v>
      </c>
      <c r="G258" s="6">
        <v>5</v>
      </c>
      <c r="H258" s="6">
        <v>8</v>
      </c>
      <c r="I258" s="4" t="s">
        <v>291</v>
      </c>
      <c r="J258" s="4" t="s">
        <v>115</v>
      </c>
      <c r="K258" s="13">
        <v>23050</v>
      </c>
    </row>
    <row r="259" spans="1:11" ht="31.5" x14ac:dyDescent="0.2">
      <c r="A259" s="4" t="s">
        <v>641</v>
      </c>
      <c r="B259" s="11" t="s">
        <v>642</v>
      </c>
      <c r="C259" s="14" t="s">
        <v>643</v>
      </c>
      <c r="D259" s="6">
        <v>165</v>
      </c>
      <c r="E259" s="12">
        <v>19</v>
      </c>
      <c r="F259" s="34">
        <v>6.5</v>
      </c>
      <c r="G259" s="6">
        <v>5</v>
      </c>
      <c r="H259" s="6">
        <v>11</v>
      </c>
      <c r="I259" s="4" t="s">
        <v>291</v>
      </c>
      <c r="J259" s="4" t="s">
        <v>115</v>
      </c>
      <c r="K259" s="13">
        <v>30210</v>
      </c>
    </row>
    <row r="260" spans="1:11" ht="31.5" x14ac:dyDescent="0.2">
      <c r="A260" s="15"/>
      <c r="B260" s="3" t="s">
        <v>644</v>
      </c>
      <c r="C260" s="8" t="s">
        <v>645</v>
      </c>
      <c r="D260" s="15"/>
      <c r="E260" s="15"/>
      <c r="F260" s="15"/>
      <c r="G260" s="15"/>
      <c r="H260" s="15"/>
      <c r="I260" s="15"/>
      <c r="J260" s="15"/>
      <c r="K260" s="10"/>
    </row>
    <row r="261" spans="1:11" ht="31.5" x14ac:dyDescent="0.2">
      <c r="A261" s="4" t="s">
        <v>646</v>
      </c>
      <c r="B261" s="11" t="s">
        <v>647</v>
      </c>
      <c r="C261" s="14" t="s">
        <v>648</v>
      </c>
      <c r="D261" s="6">
        <v>170</v>
      </c>
      <c r="E261" s="12">
        <v>19</v>
      </c>
      <c r="F261" s="34">
        <v>6.8</v>
      </c>
      <c r="G261" s="6">
        <v>5</v>
      </c>
      <c r="H261" s="6">
        <v>5</v>
      </c>
      <c r="I261" s="4" t="s">
        <v>291</v>
      </c>
      <c r="J261" s="4" t="s">
        <v>115</v>
      </c>
      <c r="K261" s="13">
        <v>12841</v>
      </c>
    </row>
    <row r="262" spans="1:11" ht="31.5" x14ac:dyDescent="0.2">
      <c r="A262" s="4" t="s">
        <v>649</v>
      </c>
      <c r="B262" s="11" t="s">
        <v>650</v>
      </c>
      <c r="C262" s="14" t="s">
        <v>651</v>
      </c>
      <c r="D262" s="6">
        <v>170</v>
      </c>
      <c r="E262" s="12">
        <v>19</v>
      </c>
      <c r="F262" s="34">
        <v>6.8</v>
      </c>
      <c r="G262" s="6">
        <v>5</v>
      </c>
      <c r="H262" s="6">
        <v>8</v>
      </c>
      <c r="I262" s="4" t="s">
        <v>291</v>
      </c>
      <c r="J262" s="4" t="s">
        <v>115</v>
      </c>
      <c r="K262" s="13">
        <v>17828</v>
      </c>
    </row>
    <row r="263" spans="1:11" ht="31.5" x14ac:dyDescent="0.2">
      <c r="A263" s="4" t="s">
        <v>652</v>
      </c>
      <c r="B263" s="11" t="s">
        <v>653</v>
      </c>
      <c r="C263" s="14" t="s">
        <v>643</v>
      </c>
      <c r="D263" s="6">
        <v>170</v>
      </c>
      <c r="E263" s="12">
        <v>19</v>
      </c>
      <c r="F263" s="34">
        <v>6.8</v>
      </c>
      <c r="G263" s="6">
        <v>5</v>
      </c>
      <c r="H263" s="6">
        <v>11</v>
      </c>
      <c r="I263" s="4" t="s">
        <v>291</v>
      </c>
      <c r="J263" s="4" t="s">
        <v>115</v>
      </c>
      <c r="K263" s="13">
        <v>22873</v>
      </c>
    </row>
    <row r="264" spans="1:11" ht="31.5" x14ac:dyDescent="0.2">
      <c r="A264" s="15"/>
      <c r="B264" s="3" t="s">
        <v>654</v>
      </c>
      <c r="C264" s="8" t="s">
        <v>655</v>
      </c>
      <c r="D264" s="15"/>
      <c r="E264" s="15"/>
      <c r="F264" s="15"/>
      <c r="G264" s="15"/>
      <c r="H264" s="15"/>
      <c r="I264" s="15"/>
      <c r="J264" s="15"/>
      <c r="K264" s="10"/>
    </row>
    <row r="265" spans="1:11" ht="31.5" x14ac:dyDescent="0.2">
      <c r="A265" s="4" t="s">
        <v>656</v>
      </c>
      <c r="B265" s="11" t="s">
        <v>657</v>
      </c>
      <c r="C265" s="14" t="s">
        <v>658</v>
      </c>
      <c r="D265" s="6">
        <v>170</v>
      </c>
      <c r="E265" s="12">
        <v>19</v>
      </c>
      <c r="F265" s="34">
        <v>6.8</v>
      </c>
      <c r="G265" s="6">
        <v>5</v>
      </c>
      <c r="H265" s="6">
        <v>72</v>
      </c>
      <c r="I265" s="4" t="s">
        <v>291</v>
      </c>
      <c r="J265" s="4" t="s">
        <v>17</v>
      </c>
      <c r="K265" s="13">
        <v>75863</v>
      </c>
    </row>
    <row r="266" spans="1:11" ht="31.5" x14ac:dyDescent="0.2">
      <c r="A266" s="4" t="s">
        <v>659</v>
      </c>
      <c r="B266" s="11" t="s">
        <v>660</v>
      </c>
      <c r="C266" s="14" t="s">
        <v>661</v>
      </c>
      <c r="D266" s="6">
        <v>170</v>
      </c>
      <c r="E266" s="12">
        <v>19</v>
      </c>
      <c r="F266" s="34">
        <v>6.8</v>
      </c>
      <c r="G266" s="6">
        <v>5</v>
      </c>
      <c r="H266" s="6">
        <v>96</v>
      </c>
      <c r="I266" s="4" t="s">
        <v>291</v>
      </c>
      <c r="J266" s="4" t="s">
        <v>17</v>
      </c>
      <c r="K266" s="13">
        <v>104103</v>
      </c>
    </row>
    <row r="267" spans="1:11" ht="31.5" x14ac:dyDescent="0.2">
      <c r="A267" s="15"/>
      <c r="B267" s="3" t="s">
        <v>662</v>
      </c>
      <c r="C267" s="8" t="s">
        <v>663</v>
      </c>
      <c r="D267" s="15"/>
      <c r="E267" s="15"/>
      <c r="F267" s="15"/>
      <c r="G267" s="15"/>
      <c r="H267" s="15"/>
      <c r="I267" s="15"/>
      <c r="J267" s="15"/>
      <c r="K267" s="10"/>
    </row>
    <row r="268" spans="1:11" ht="31.5" x14ac:dyDescent="0.2">
      <c r="A268" s="4" t="s">
        <v>664</v>
      </c>
      <c r="B268" s="11" t="s">
        <v>665</v>
      </c>
      <c r="C268" s="9" t="s">
        <v>2373</v>
      </c>
      <c r="D268" s="6">
        <v>260</v>
      </c>
      <c r="E268" s="12">
        <v>15</v>
      </c>
      <c r="F268" s="34">
        <v>5.8</v>
      </c>
      <c r="G268" s="6">
        <v>5</v>
      </c>
      <c r="H268" s="6">
        <v>92</v>
      </c>
      <c r="I268" s="4" t="s">
        <v>291</v>
      </c>
      <c r="J268" s="4" t="s">
        <v>292</v>
      </c>
      <c r="K268" s="13">
        <v>907804</v>
      </c>
    </row>
    <row r="269" spans="1:11" ht="31.5" x14ac:dyDescent="0.2">
      <c r="A269" s="4" t="s">
        <v>666</v>
      </c>
      <c r="B269" s="11" t="s">
        <v>667</v>
      </c>
      <c r="C269" s="9" t="s">
        <v>2374</v>
      </c>
      <c r="D269" s="6">
        <v>260</v>
      </c>
      <c r="E269" s="12">
        <v>15</v>
      </c>
      <c r="F269" s="34">
        <v>5.6</v>
      </c>
      <c r="G269" s="6">
        <v>5</v>
      </c>
      <c r="H269" s="6">
        <v>116</v>
      </c>
      <c r="I269" s="4" t="s">
        <v>291</v>
      </c>
      <c r="J269" s="4" t="s">
        <v>292</v>
      </c>
      <c r="K269" s="13">
        <v>1264024</v>
      </c>
    </row>
    <row r="270" spans="1:11" ht="31.5" x14ac:dyDescent="0.2">
      <c r="A270" s="4" t="s">
        <v>668</v>
      </c>
      <c r="B270" s="11" t="s">
        <v>669</v>
      </c>
      <c r="C270" s="9" t="s">
        <v>2375</v>
      </c>
      <c r="D270" s="6">
        <v>260</v>
      </c>
      <c r="E270" s="12">
        <v>15</v>
      </c>
      <c r="F270" s="34">
        <v>5.6</v>
      </c>
      <c r="G270" s="6">
        <v>5</v>
      </c>
      <c r="H270" s="6">
        <v>172</v>
      </c>
      <c r="I270" s="4" t="s">
        <v>291</v>
      </c>
      <c r="J270" s="4" t="s">
        <v>292</v>
      </c>
      <c r="K270" s="13">
        <v>1596969</v>
      </c>
    </row>
    <row r="271" spans="1:11" ht="31.5" x14ac:dyDescent="0.2">
      <c r="A271" s="4" t="s">
        <v>670</v>
      </c>
      <c r="B271" s="11" t="s">
        <v>671</v>
      </c>
      <c r="C271" s="9" t="s">
        <v>2376</v>
      </c>
      <c r="D271" s="6">
        <v>260</v>
      </c>
      <c r="E271" s="12">
        <v>15</v>
      </c>
      <c r="F271" s="34">
        <v>5.6</v>
      </c>
      <c r="G271" s="6">
        <v>5</v>
      </c>
      <c r="H271" s="6">
        <v>198</v>
      </c>
      <c r="I271" s="4" t="s">
        <v>291</v>
      </c>
      <c r="J271" s="4" t="s">
        <v>292</v>
      </c>
      <c r="K271" s="13">
        <v>2549373</v>
      </c>
    </row>
    <row r="272" spans="1:11" ht="31.5" x14ac:dyDescent="0.2">
      <c r="A272" s="4" t="s">
        <v>672</v>
      </c>
      <c r="B272" s="11" t="s">
        <v>673</v>
      </c>
      <c r="C272" s="9" t="s">
        <v>2377</v>
      </c>
      <c r="D272" s="6">
        <v>260</v>
      </c>
      <c r="E272" s="12">
        <v>15</v>
      </c>
      <c r="F272" s="34">
        <v>5.3</v>
      </c>
      <c r="G272" s="6">
        <v>5</v>
      </c>
      <c r="H272" s="6">
        <v>265</v>
      </c>
      <c r="I272" s="4" t="s">
        <v>291</v>
      </c>
      <c r="J272" s="4" t="s">
        <v>292</v>
      </c>
      <c r="K272" s="13">
        <v>2804470</v>
      </c>
    </row>
    <row r="273" spans="1:11" ht="31.5" x14ac:dyDescent="0.2">
      <c r="A273" s="4" t="s">
        <v>674</v>
      </c>
      <c r="B273" s="11" t="s">
        <v>675</v>
      </c>
      <c r="C273" s="9" t="s">
        <v>2378</v>
      </c>
      <c r="D273" s="6">
        <v>260</v>
      </c>
      <c r="E273" s="12">
        <v>15</v>
      </c>
      <c r="F273" s="34">
        <v>5.3</v>
      </c>
      <c r="G273" s="6">
        <v>5</v>
      </c>
      <c r="H273" s="6">
        <v>418</v>
      </c>
      <c r="I273" s="4" t="s">
        <v>291</v>
      </c>
      <c r="J273" s="4" t="s">
        <v>676</v>
      </c>
      <c r="K273" s="13">
        <v>3237391</v>
      </c>
    </row>
    <row r="274" spans="1:11" ht="31.5" x14ac:dyDescent="0.2">
      <c r="A274" s="4" t="s">
        <v>677</v>
      </c>
      <c r="B274" s="11" t="s">
        <v>678</v>
      </c>
      <c r="C274" s="9" t="s">
        <v>2379</v>
      </c>
      <c r="D274" s="6">
        <v>260</v>
      </c>
      <c r="E274" s="12">
        <v>15</v>
      </c>
      <c r="F274" s="34">
        <v>5.3</v>
      </c>
      <c r="G274" s="6">
        <v>5</v>
      </c>
      <c r="H274" s="6">
        <v>425</v>
      </c>
      <c r="I274" s="4" t="s">
        <v>291</v>
      </c>
      <c r="J274" s="4" t="s">
        <v>676</v>
      </c>
      <c r="K274" s="13">
        <v>4306280</v>
      </c>
    </row>
    <row r="275" spans="1:11" ht="31.5" x14ac:dyDescent="0.2">
      <c r="A275" s="4" t="s">
        <v>679</v>
      </c>
      <c r="B275" s="11" t="s">
        <v>680</v>
      </c>
      <c r="C275" s="9" t="s">
        <v>2380</v>
      </c>
      <c r="D275" s="6">
        <v>260</v>
      </c>
      <c r="E275" s="12">
        <v>15</v>
      </c>
      <c r="F275" s="34">
        <v>5.3</v>
      </c>
      <c r="G275" s="6">
        <v>5</v>
      </c>
      <c r="H275" s="6">
        <v>446</v>
      </c>
      <c r="I275" s="4" t="s">
        <v>291</v>
      </c>
      <c r="J275" s="4" t="s">
        <v>676</v>
      </c>
      <c r="K275" s="13">
        <v>5375168</v>
      </c>
    </row>
    <row r="276" spans="1:11" ht="31.5" x14ac:dyDescent="0.2">
      <c r="A276" s="4" t="s">
        <v>681</v>
      </c>
      <c r="B276" s="11" t="s">
        <v>682</v>
      </c>
      <c r="C276" s="9" t="s">
        <v>2381</v>
      </c>
      <c r="D276" s="6">
        <v>260</v>
      </c>
      <c r="E276" s="12">
        <v>15</v>
      </c>
      <c r="F276" s="34">
        <v>5</v>
      </c>
      <c r="G276" s="6">
        <v>5</v>
      </c>
      <c r="H276" s="6">
        <v>553</v>
      </c>
      <c r="I276" s="4" t="s">
        <v>291</v>
      </c>
      <c r="J276" s="4" t="s">
        <v>683</v>
      </c>
      <c r="K276" s="13">
        <v>5643909</v>
      </c>
    </row>
    <row r="277" spans="1:11" ht="31.5" x14ac:dyDescent="0.2">
      <c r="A277" s="15"/>
      <c r="B277" s="3" t="s">
        <v>684</v>
      </c>
      <c r="C277" s="8" t="s">
        <v>685</v>
      </c>
      <c r="D277" s="15"/>
      <c r="E277" s="15"/>
      <c r="F277" s="15"/>
      <c r="G277" s="15"/>
      <c r="H277" s="15"/>
      <c r="I277" s="15"/>
      <c r="J277" s="15"/>
      <c r="K277" s="10"/>
    </row>
    <row r="278" spans="1:11" ht="31.5" x14ac:dyDescent="0.2">
      <c r="A278" s="4" t="s">
        <v>686</v>
      </c>
      <c r="B278" s="11" t="s">
        <v>687</v>
      </c>
      <c r="C278" s="9" t="s">
        <v>2382</v>
      </c>
      <c r="D278" s="6">
        <v>155</v>
      </c>
      <c r="E278" s="12">
        <v>18</v>
      </c>
      <c r="F278" s="34">
        <v>7.6</v>
      </c>
      <c r="G278" s="6">
        <v>5</v>
      </c>
      <c r="H278" s="6">
        <v>76</v>
      </c>
      <c r="I278" s="4" t="s">
        <v>291</v>
      </c>
      <c r="J278" s="4" t="s">
        <v>17</v>
      </c>
      <c r="K278" s="13">
        <v>18917</v>
      </c>
    </row>
    <row r="279" spans="1:11" ht="31.5" x14ac:dyDescent="0.2">
      <c r="A279" s="4" t="s">
        <v>688</v>
      </c>
      <c r="B279" s="11" t="s">
        <v>689</v>
      </c>
      <c r="C279" s="9" t="s">
        <v>2383</v>
      </c>
      <c r="D279" s="6">
        <v>155</v>
      </c>
      <c r="E279" s="12">
        <v>18</v>
      </c>
      <c r="F279" s="34">
        <v>7.6</v>
      </c>
      <c r="G279" s="6">
        <v>5</v>
      </c>
      <c r="H279" s="6">
        <v>97</v>
      </c>
      <c r="I279" s="4" t="s">
        <v>291</v>
      </c>
      <c r="J279" s="4" t="s">
        <v>17</v>
      </c>
      <c r="K279" s="13">
        <v>23618</v>
      </c>
    </row>
    <row r="280" spans="1:11" ht="31.5" x14ac:dyDescent="0.2">
      <c r="A280" s="15"/>
      <c r="B280" s="3" t="s">
        <v>690</v>
      </c>
      <c r="C280" s="8" t="s">
        <v>691</v>
      </c>
      <c r="D280" s="15"/>
      <c r="E280" s="15"/>
      <c r="F280" s="15"/>
      <c r="G280" s="15"/>
      <c r="H280" s="15"/>
      <c r="I280" s="15"/>
      <c r="J280" s="15"/>
      <c r="K280" s="10"/>
    </row>
    <row r="281" spans="1:11" ht="31.5" x14ac:dyDescent="0.2">
      <c r="A281" s="4" t="s">
        <v>692</v>
      </c>
      <c r="B281" s="11" t="s">
        <v>693</v>
      </c>
      <c r="C281" s="9" t="s">
        <v>2384</v>
      </c>
      <c r="D281" s="6">
        <v>260</v>
      </c>
      <c r="E281" s="12">
        <v>18</v>
      </c>
      <c r="F281" s="34">
        <v>8.6</v>
      </c>
      <c r="G281" s="6">
        <v>5</v>
      </c>
      <c r="H281" s="6">
        <v>315</v>
      </c>
      <c r="I281" s="4" t="s">
        <v>291</v>
      </c>
      <c r="J281" s="4" t="s">
        <v>572</v>
      </c>
      <c r="K281" s="13">
        <v>1351273</v>
      </c>
    </row>
    <row r="282" spans="1:11" ht="31.5" x14ac:dyDescent="0.2">
      <c r="A282" s="4" t="s">
        <v>694</v>
      </c>
      <c r="B282" s="11" t="s">
        <v>695</v>
      </c>
      <c r="C282" s="9" t="s">
        <v>2374</v>
      </c>
      <c r="D282" s="6">
        <v>260</v>
      </c>
      <c r="E282" s="12">
        <v>18</v>
      </c>
      <c r="F282" s="34">
        <v>7.6</v>
      </c>
      <c r="G282" s="6">
        <v>5</v>
      </c>
      <c r="H282" s="6">
        <v>357</v>
      </c>
      <c r="I282" s="4" t="s">
        <v>291</v>
      </c>
      <c r="J282" s="4" t="s">
        <v>572</v>
      </c>
      <c r="K282" s="13">
        <v>1766194</v>
      </c>
    </row>
    <row r="283" spans="1:11" ht="31.5" x14ac:dyDescent="0.2">
      <c r="A283" s="4" t="s">
        <v>696</v>
      </c>
      <c r="B283" s="11" t="s">
        <v>697</v>
      </c>
      <c r="C283" s="9" t="s">
        <v>2380</v>
      </c>
      <c r="D283" s="6">
        <v>260</v>
      </c>
      <c r="E283" s="12">
        <v>18</v>
      </c>
      <c r="F283" s="34">
        <v>7.6</v>
      </c>
      <c r="G283" s="6">
        <v>5</v>
      </c>
      <c r="H283" s="6">
        <v>630</v>
      </c>
      <c r="I283" s="4" t="s">
        <v>291</v>
      </c>
      <c r="J283" s="4" t="s">
        <v>572</v>
      </c>
      <c r="K283" s="13">
        <v>5964816</v>
      </c>
    </row>
    <row r="284" spans="1:11" ht="31.5" x14ac:dyDescent="0.2">
      <c r="A284" s="15"/>
      <c r="B284" s="3" t="s">
        <v>698</v>
      </c>
      <c r="C284" s="8" t="s">
        <v>699</v>
      </c>
      <c r="D284" s="15"/>
      <c r="E284" s="15"/>
      <c r="F284" s="15"/>
      <c r="G284" s="15"/>
      <c r="H284" s="15"/>
      <c r="I284" s="15"/>
      <c r="J284" s="15"/>
      <c r="K284" s="10"/>
    </row>
    <row r="285" spans="1:11" ht="31.5" x14ac:dyDescent="0.2">
      <c r="A285" s="4" t="s">
        <v>700</v>
      </c>
      <c r="B285" s="11" t="s">
        <v>701</v>
      </c>
      <c r="C285" s="9" t="s">
        <v>2385</v>
      </c>
      <c r="D285" s="6">
        <v>260</v>
      </c>
      <c r="E285" s="12">
        <v>18</v>
      </c>
      <c r="F285" s="34">
        <v>8.6</v>
      </c>
      <c r="G285" s="6">
        <v>5</v>
      </c>
      <c r="H285" s="6">
        <v>134</v>
      </c>
      <c r="I285" s="4" t="s">
        <v>291</v>
      </c>
      <c r="J285" s="4" t="s">
        <v>572</v>
      </c>
      <c r="K285" s="13">
        <v>214626</v>
      </c>
    </row>
    <row r="286" spans="1:11" ht="31.5" x14ac:dyDescent="0.2">
      <c r="A286" s="4" t="s">
        <v>702</v>
      </c>
      <c r="B286" s="11" t="s">
        <v>703</v>
      </c>
      <c r="C286" s="9" t="s">
        <v>2372</v>
      </c>
      <c r="D286" s="6">
        <v>260</v>
      </c>
      <c r="E286" s="12">
        <v>18</v>
      </c>
      <c r="F286" s="34">
        <v>8.6</v>
      </c>
      <c r="G286" s="6">
        <v>5</v>
      </c>
      <c r="H286" s="6">
        <v>840</v>
      </c>
      <c r="I286" s="4" t="s">
        <v>291</v>
      </c>
      <c r="J286" s="4" t="s">
        <v>572</v>
      </c>
      <c r="K286" s="13">
        <v>1831774</v>
      </c>
    </row>
    <row r="287" spans="1:11" ht="31.5" x14ac:dyDescent="0.2">
      <c r="A287" s="15"/>
      <c r="B287" s="3" t="s">
        <v>704</v>
      </c>
      <c r="C287" s="8" t="s">
        <v>705</v>
      </c>
      <c r="D287" s="15"/>
      <c r="E287" s="15"/>
      <c r="F287" s="15"/>
      <c r="G287" s="15"/>
      <c r="H287" s="15"/>
      <c r="I287" s="15"/>
      <c r="J287" s="15"/>
      <c r="K287" s="10"/>
    </row>
    <row r="288" spans="1:11" ht="31.5" x14ac:dyDescent="0.2">
      <c r="A288" s="4" t="s">
        <v>706</v>
      </c>
      <c r="B288" s="11" t="s">
        <v>707</v>
      </c>
      <c r="C288" s="14" t="s">
        <v>708</v>
      </c>
      <c r="D288" s="6">
        <v>190</v>
      </c>
      <c r="E288" s="12">
        <v>15</v>
      </c>
      <c r="F288" s="34">
        <v>5.7</v>
      </c>
      <c r="G288" s="6">
        <v>5</v>
      </c>
      <c r="H288" s="6">
        <v>210</v>
      </c>
      <c r="I288" s="4" t="s">
        <v>291</v>
      </c>
      <c r="J288" s="4" t="s">
        <v>709</v>
      </c>
      <c r="K288" s="13">
        <v>3286462</v>
      </c>
    </row>
    <row r="289" spans="1:11" ht="31.5" x14ac:dyDescent="0.2">
      <c r="A289" s="4" t="s">
        <v>710</v>
      </c>
      <c r="B289" s="11" t="s">
        <v>711</v>
      </c>
      <c r="C289" s="14" t="s">
        <v>712</v>
      </c>
      <c r="D289" s="6">
        <v>190</v>
      </c>
      <c r="E289" s="12">
        <v>15</v>
      </c>
      <c r="F289" s="34">
        <v>5.7</v>
      </c>
      <c r="G289" s="6">
        <v>5</v>
      </c>
      <c r="H289" s="6">
        <v>300</v>
      </c>
      <c r="I289" s="4" t="s">
        <v>291</v>
      </c>
      <c r="J289" s="4" t="s">
        <v>709</v>
      </c>
      <c r="K289" s="13">
        <v>4648053</v>
      </c>
    </row>
    <row r="290" spans="1:11" ht="31.5" x14ac:dyDescent="0.2">
      <c r="A290" s="4" t="s">
        <v>713</v>
      </c>
      <c r="B290" s="11" t="s">
        <v>714</v>
      </c>
      <c r="C290" s="14" t="s">
        <v>715</v>
      </c>
      <c r="D290" s="6">
        <v>190</v>
      </c>
      <c r="E290" s="12">
        <v>15</v>
      </c>
      <c r="F290" s="34">
        <v>5.7</v>
      </c>
      <c r="G290" s="6">
        <v>5</v>
      </c>
      <c r="H290" s="6">
        <v>324</v>
      </c>
      <c r="I290" s="4" t="s">
        <v>291</v>
      </c>
      <c r="J290" s="4" t="s">
        <v>716</v>
      </c>
      <c r="K290" s="13">
        <v>5422748</v>
      </c>
    </row>
    <row r="291" spans="1:11" ht="31.5" x14ac:dyDescent="0.2">
      <c r="A291" s="4" t="s">
        <v>717</v>
      </c>
      <c r="B291" s="11" t="s">
        <v>718</v>
      </c>
      <c r="C291" s="14" t="s">
        <v>719</v>
      </c>
      <c r="D291" s="6">
        <v>190</v>
      </c>
      <c r="E291" s="12">
        <v>15</v>
      </c>
      <c r="F291" s="34">
        <v>5.5</v>
      </c>
      <c r="G291" s="6">
        <v>5</v>
      </c>
      <c r="H291" s="6">
        <v>384</v>
      </c>
      <c r="I291" s="4" t="s">
        <v>291</v>
      </c>
      <c r="J291" s="4" t="s">
        <v>720</v>
      </c>
      <c r="K291" s="13">
        <v>6094486</v>
      </c>
    </row>
    <row r="292" spans="1:11" ht="31.5" x14ac:dyDescent="0.2">
      <c r="A292" s="4" t="s">
        <v>721</v>
      </c>
      <c r="B292" s="11" t="s">
        <v>722</v>
      </c>
      <c r="C292" s="14" t="s">
        <v>723</v>
      </c>
      <c r="D292" s="6">
        <v>190</v>
      </c>
      <c r="E292" s="12">
        <v>15</v>
      </c>
      <c r="F292" s="34">
        <v>5.5</v>
      </c>
      <c r="G292" s="6">
        <v>5</v>
      </c>
      <c r="H292" s="6">
        <v>714</v>
      </c>
      <c r="I292" s="4" t="s">
        <v>291</v>
      </c>
      <c r="J292" s="4" t="s">
        <v>720</v>
      </c>
      <c r="K292" s="13">
        <v>6737442</v>
      </c>
    </row>
    <row r="293" spans="1:11" ht="31.5" x14ac:dyDescent="0.2">
      <c r="A293" s="15"/>
      <c r="B293" s="3" t="s">
        <v>724</v>
      </c>
      <c r="C293" s="8" t="s">
        <v>725</v>
      </c>
      <c r="D293" s="15"/>
      <c r="E293" s="15"/>
      <c r="F293" s="15"/>
      <c r="G293" s="15"/>
      <c r="H293" s="15"/>
      <c r="I293" s="15"/>
      <c r="J293" s="15"/>
      <c r="K293" s="10"/>
    </row>
    <row r="294" spans="1:11" ht="31.5" x14ac:dyDescent="0.2">
      <c r="A294" s="15"/>
      <c r="B294" s="3" t="s">
        <v>726</v>
      </c>
      <c r="C294" s="8" t="s">
        <v>727</v>
      </c>
      <c r="D294" s="15"/>
      <c r="E294" s="15"/>
      <c r="F294" s="15"/>
      <c r="G294" s="15"/>
      <c r="H294" s="15"/>
      <c r="I294" s="15"/>
      <c r="J294" s="15"/>
      <c r="K294" s="10"/>
    </row>
    <row r="295" spans="1:11" ht="31.5" x14ac:dyDescent="0.2">
      <c r="A295" s="4" t="s">
        <v>728</v>
      </c>
      <c r="B295" s="11" t="s">
        <v>729</v>
      </c>
      <c r="C295" s="14" t="s">
        <v>730</v>
      </c>
      <c r="D295" s="6">
        <v>150</v>
      </c>
      <c r="E295" s="12">
        <v>13</v>
      </c>
      <c r="F295" s="34">
        <v>5.6</v>
      </c>
      <c r="G295" s="6">
        <v>6</v>
      </c>
      <c r="H295" s="6">
        <v>57</v>
      </c>
      <c r="I295" s="4" t="s">
        <v>16</v>
      </c>
      <c r="J295" s="4" t="s">
        <v>188</v>
      </c>
      <c r="K295" s="13">
        <v>930161</v>
      </c>
    </row>
    <row r="296" spans="1:11" ht="31.5" x14ac:dyDescent="0.2">
      <c r="A296" s="15"/>
      <c r="B296" s="3" t="s">
        <v>731</v>
      </c>
      <c r="C296" s="9" t="s">
        <v>2386</v>
      </c>
      <c r="D296" s="15"/>
      <c r="E296" s="15"/>
      <c r="F296" s="15"/>
      <c r="G296" s="15"/>
      <c r="H296" s="15"/>
      <c r="I296" s="15"/>
      <c r="J296" s="15"/>
      <c r="K296" s="10"/>
    </row>
    <row r="297" spans="1:11" ht="31.5" x14ac:dyDescent="0.2">
      <c r="A297" s="4" t="s">
        <v>732</v>
      </c>
      <c r="B297" s="11" t="s">
        <v>733</v>
      </c>
      <c r="C297" s="14" t="s">
        <v>734</v>
      </c>
      <c r="D297" s="6">
        <v>180</v>
      </c>
      <c r="E297" s="12">
        <v>14</v>
      </c>
      <c r="F297" s="34">
        <v>6.4</v>
      </c>
      <c r="G297" s="6">
        <v>5</v>
      </c>
      <c r="H297" s="6">
        <v>34</v>
      </c>
      <c r="I297" s="4" t="s">
        <v>16</v>
      </c>
      <c r="J297" s="4" t="s">
        <v>292</v>
      </c>
      <c r="K297" s="13">
        <v>1284890</v>
      </c>
    </row>
    <row r="298" spans="1:11" ht="31.5" x14ac:dyDescent="0.2">
      <c r="A298" s="4" t="s">
        <v>735</v>
      </c>
      <c r="B298" s="11" t="s">
        <v>736</v>
      </c>
      <c r="C298" s="14" t="s">
        <v>737</v>
      </c>
      <c r="D298" s="6">
        <v>180</v>
      </c>
      <c r="E298" s="12">
        <v>14</v>
      </c>
      <c r="F298" s="34">
        <v>6.4</v>
      </c>
      <c r="G298" s="6">
        <v>5</v>
      </c>
      <c r="H298" s="6">
        <v>50</v>
      </c>
      <c r="I298" s="4" t="s">
        <v>16</v>
      </c>
      <c r="J298" s="4" t="s">
        <v>292</v>
      </c>
      <c r="K298" s="13">
        <v>1520612</v>
      </c>
    </row>
    <row r="299" spans="1:11" ht="31.5" x14ac:dyDescent="0.2">
      <c r="A299" s="4" t="s">
        <v>738</v>
      </c>
      <c r="B299" s="11" t="s">
        <v>739</v>
      </c>
      <c r="C299" s="14" t="s">
        <v>740</v>
      </c>
      <c r="D299" s="6">
        <v>180</v>
      </c>
      <c r="E299" s="12">
        <v>14</v>
      </c>
      <c r="F299" s="34">
        <v>3.8</v>
      </c>
      <c r="G299" s="6">
        <v>5</v>
      </c>
      <c r="H299" s="6">
        <v>63</v>
      </c>
      <c r="I299" s="4" t="s">
        <v>16</v>
      </c>
      <c r="J299" s="4" t="s">
        <v>292</v>
      </c>
      <c r="K299" s="13">
        <v>2991351</v>
      </c>
    </row>
    <row r="300" spans="1:11" ht="31.5" x14ac:dyDescent="0.2">
      <c r="A300" s="4" t="s">
        <v>741</v>
      </c>
      <c r="B300" s="11" t="s">
        <v>742</v>
      </c>
      <c r="C300" s="14" t="s">
        <v>743</v>
      </c>
      <c r="D300" s="6">
        <v>180</v>
      </c>
      <c r="E300" s="12">
        <v>14</v>
      </c>
      <c r="F300" s="34">
        <v>3.8</v>
      </c>
      <c r="G300" s="6">
        <v>5</v>
      </c>
      <c r="H300" s="6">
        <v>79</v>
      </c>
      <c r="I300" s="4" t="s">
        <v>16</v>
      </c>
      <c r="J300" s="4" t="s">
        <v>292</v>
      </c>
      <c r="K300" s="13">
        <v>13200000</v>
      </c>
    </row>
    <row r="301" spans="1:11" ht="34.5" x14ac:dyDescent="0.2">
      <c r="A301" s="4" t="s">
        <v>744</v>
      </c>
      <c r="B301" s="11" t="s">
        <v>745</v>
      </c>
      <c r="C301" s="9" t="s">
        <v>2387</v>
      </c>
      <c r="D301" s="6">
        <v>180</v>
      </c>
      <c r="E301" s="12">
        <v>14</v>
      </c>
      <c r="F301" s="34">
        <v>4.2</v>
      </c>
      <c r="G301" s="6">
        <v>5</v>
      </c>
      <c r="H301" s="6">
        <v>30</v>
      </c>
      <c r="I301" s="4" t="s">
        <v>16</v>
      </c>
      <c r="J301" s="4" t="s">
        <v>292</v>
      </c>
      <c r="K301" s="13">
        <v>2043419</v>
      </c>
    </row>
    <row r="302" spans="1:11" ht="31.5" x14ac:dyDescent="0.2">
      <c r="A302" s="4" t="s">
        <v>746</v>
      </c>
      <c r="B302" s="11" t="s">
        <v>747</v>
      </c>
      <c r="C302" s="9" t="s">
        <v>2388</v>
      </c>
      <c r="D302" s="6">
        <v>180</v>
      </c>
      <c r="E302" s="12">
        <v>14</v>
      </c>
      <c r="F302" s="34">
        <v>5.6</v>
      </c>
      <c r="G302" s="6">
        <v>6</v>
      </c>
      <c r="H302" s="6">
        <v>57</v>
      </c>
      <c r="I302" s="4" t="s">
        <v>16</v>
      </c>
      <c r="J302" s="4" t="s">
        <v>292</v>
      </c>
      <c r="K302" s="13">
        <v>6500000</v>
      </c>
    </row>
    <row r="303" spans="1:11" ht="31.5" x14ac:dyDescent="0.2">
      <c r="A303" s="15"/>
      <c r="B303" s="3" t="s">
        <v>748</v>
      </c>
      <c r="C303" s="8" t="s">
        <v>749</v>
      </c>
      <c r="D303" s="15"/>
      <c r="E303" s="15"/>
      <c r="F303" s="15"/>
      <c r="G303" s="15"/>
      <c r="H303" s="15"/>
      <c r="I303" s="15"/>
      <c r="J303" s="15"/>
      <c r="K303" s="10"/>
    </row>
    <row r="304" spans="1:11" ht="31.5" x14ac:dyDescent="0.2">
      <c r="A304" s="4" t="s">
        <v>750</v>
      </c>
      <c r="B304" s="11" t="s">
        <v>751</v>
      </c>
      <c r="C304" s="14" t="s">
        <v>752</v>
      </c>
      <c r="D304" s="6">
        <v>220</v>
      </c>
      <c r="E304" s="12">
        <v>16</v>
      </c>
      <c r="F304" s="34">
        <v>5.8</v>
      </c>
      <c r="G304" s="6">
        <v>5</v>
      </c>
      <c r="H304" s="6">
        <v>92</v>
      </c>
      <c r="I304" s="4" t="s">
        <v>16</v>
      </c>
      <c r="J304" s="4" t="s">
        <v>250</v>
      </c>
      <c r="K304" s="13">
        <v>3128588</v>
      </c>
    </row>
    <row r="305" spans="1:11" ht="31.5" x14ac:dyDescent="0.2">
      <c r="A305" s="4" t="s">
        <v>753</v>
      </c>
      <c r="B305" s="11" t="s">
        <v>754</v>
      </c>
      <c r="C305" s="14" t="s">
        <v>755</v>
      </c>
      <c r="D305" s="6">
        <v>180</v>
      </c>
      <c r="E305" s="12">
        <v>16</v>
      </c>
      <c r="F305" s="34">
        <v>5.8</v>
      </c>
      <c r="G305" s="6">
        <v>5</v>
      </c>
      <c r="H305" s="6">
        <v>340</v>
      </c>
      <c r="I305" s="4" t="s">
        <v>16</v>
      </c>
      <c r="J305" s="4" t="s">
        <v>236</v>
      </c>
      <c r="K305" s="13">
        <v>24432515</v>
      </c>
    </row>
    <row r="306" spans="1:11" ht="31.5" x14ac:dyDescent="0.2">
      <c r="A306" s="4" t="s">
        <v>756</v>
      </c>
      <c r="B306" s="11" t="s">
        <v>757</v>
      </c>
      <c r="C306" s="9" t="s">
        <v>2389</v>
      </c>
      <c r="D306" s="6">
        <v>180</v>
      </c>
      <c r="E306" s="12">
        <v>16</v>
      </c>
      <c r="F306" s="34">
        <v>5.8</v>
      </c>
      <c r="G306" s="6">
        <v>5</v>
      </c>
      <c r="H306" s="6">
        <v>523</v>
      </c>
      <c r="I306" s="4" t="s">
        <v>16</v>
      </c>
      <c r="J306" s="4" t="s">
        <v>236</v>
      </c>
      <c r="K306" s="13">
        <v>17000000</v>
      </c>
    </row>
    <row r="307" spans="1:11" ht="31.5" x14ac:dyDescent="0.2">
      <c r="A307" s="4" t="s">
        <v>758</v>
      </c>
      <c r="B307" s="11" t="s">
        <v>759</v>
      </c>
      <c r="C307" s="14" t="s">
        <v>760</v>
      </c>
      <c r="D307" s="6">
        <v>200</v>
      </c>
      <c r="E307" s="12">
        <v>20</v>
      </c>
      <c r="F307" s="34">
        <v>3.5</v>
      </c>
      <c r="G307" s="6">
        <v>5</v>
      </c>
      <c r="H307" s="15"/>
      <c r="I307" s="15"/>
      <c r="J307" s="4" t="s">
        <v>17</v>
      </c>
      <c r="K307" s="13">
        <v>57211</v>
      </c>
    </row>
    <row r="308" spans="1:11" ht="31.5" x14ac:dyDescent="0.2">
      <c r="A308" s="4" t="s">
        <v>761</v>
      </c>
      <c r="B308" s="11" t="s">
        <v>762</v>
      </c>
      <c r="C308" s="14" t="s">
        <v>763</v>
      </c>
      <c r="D308" s="6">
        <v>200</v>
      </c>
      <c r="E308" s="12">
        <v>17</v>
      </c>
      <c r="F308" s="34">
        <v>3.6</v>
      </c>
      <c r="G308" s="6">
        <v>5</v>
      </c>
      <c r="H308" s="6">
        <v>11</v>
      </c>
      <c r="I308" s="4" t="s">
        <v>16</v>
      </c>
      <c r="J308" s="4" t="s">
        <v>17</v>
      </c>
      <c r="K308" s="13">
        <v>324920</v>
      </c>
    </row>
    <row r="309" spans="1:11" ht="31.5" x14ac:dyDescent="0.2">
      <c r="A309" s="4" t="s">
        <v>764</v>
      </c>
      <c r="B309" s="11" t="s">
        <v>765</v>
      </c>
      <c r="C309" s="14" t="s">
        <v>766</v>
      </c>
      <c r="D309" s="6">
        <v>200</v>
      </c>
      <c r="E309" s="12">
        <v>17</v>
      </c>
      <c r="F309" s="34">
        <v>4.5</v>
      </c>
      <c r="G309" s="6">
        <v>5</v>
      </c>
      <c r="H309" s="6">
        <v>4</v>
      </c>
      <c r="I309" s="4" t="s">
        <v>114</v>
      </c>
      <c r="J309" s="4" t="s">
        <v>17</v>
      </c>
      <c r="K309" s="13">
        <v>34166</v>
      </c>
    </row>
    <row r="310" spans="1:11" ht="31.5" x14ac:dyDescent="0.2">
      <c r="A310" s="4" t="s">
        <v>767</v>
      </c>
      <c r="B310" s="11" t="s">
        <v>768</v>
      </c>
      <c r="C310" s="14" t="s">
        <v>769</v>
      </c>
      <c r="D310" s="6">
        <v>200</v>
      </c>
      <c r="E310" s="12">
        <v>25</v>
      </c>
      <c r="F310" s="12">
        <v>10</v>
      </c>
      <c r="G310" s="6">
        <v>5</v>
      </c>
      <c r="H310" s="15"/>
      <c r="I310" s="15"/>
      <c r="J310" s="4" t="s">
        <v>17</v>
      </c>
      <c r="K310" s="13">
        <v>45516</v>
      </c>
    </row>
    <row r="311" spans="1:11" ht="31.5" x14ac:dyDescent="0.2">
      <c r="A311" s="4" t="s">
        <v>770</v>
      </c>
      <c r="B311" s="11" t="s">
        <v>771</v>
      </c>
      <c r="C311" s="14" t="s">
        <v>772</v>
      </c>
      <c r="D311" s="6">
        <v>200</v>
      </c>
      <c r="E311" s="12">
        <v>14</v>
      </c>
      <c r="F311" s="34">
        <v>4.2</v>
      </c>
      <c r="G311" s="6">
        <v>5</v>
      </c>
      <c r="H311" s="6">
        <v>73</v>
      </c>
      <c r="I311" s="4" t="s">
        <v>16</v>
      </c>
      <c r="J311" s="4" t="s">
        <v>292</v>
      </c>
      <c r="K311" s="13">
        <v>7369287</v>
      </c>
    </row>
    <row r="312" spans="1:11" ht="31.5" x14ac:dyDescent="0.2">
      <c r="A312" s="15"/>
      <c r="B312" s="3" t="s">
        <v>773</v>
      </c>
      <c r="C312" s="8" t="s">
        <v>774</v>
      </c>
      <c r="D312" s="15"/>
      <c r="E312" s="15"/>
      <c r="F312" s="15"/>
      <c r="G312" s="15"/>
      <c r="H312" s="15"/>
      <c r="I312" s="15"/>
      <c r="J312" s="15"/>
      <c r="K312" s="10"/>
    </row>
    <row r="313" spans="1:11" ht="31.5" x14ac:dyDescent="0.2">
      <c r="A313" s="15"/>
      <c r="B313" s="3" t="s">
        <v>775</v>
      </c>
      <c r="C313" s="8" t="s">
        <v>776</v>
      </c>
      <c r="D313" s="15"/>
      <c r="E313" s="15"/>
      <c r="F313" s="15"/>
      <c r="G313" s="15"/>
      <c r="H313" s="15"/>
      <c r="I313" s="15"/>
      <c r="J313" s="15"/>
      <c r="K313" s="10"/>
    </row>
    <row r="314" spans="1:11" ht="31.5" x14ac:dyDescent="0.2">
      <c r="A314" s="4" t="s">
        <v>777</v>
      </c>
      <c r="B314" s="11" t="s">
        <v>778</v>
      </c>
      <c r="C314" s="14" t="s">
        <v>388</v>
      </c>
      <c r="D314" s="6">
        <v>250</v>
      </c>
      <c r="E314" s="12">
        <v>18</v>
      </c>
      <c r="F314" s="34">
        <v>6.2</v>
      </c>
      <c r="G314" s="6">
        <v>6</v>
      </c>
      <c r="H314" s="6">
        <v>5</v>
      </c>
      <c r="I314" s="4" t="s">
        <v>114</v>
      </c>
      <c r="J314" s="4" t="s">
        <v>779</v>
      </c>
      <c r="K314" s="13">
        <v>106420</v>
      </c>
    </row>
    <row r="315" spans="1:11" ht="31.5" x14ac:dyDescent="0.2">
      <c r="A315" s="4" t="s">
        <v>780</v>
      </c>
      <c r="B315" s="11" t="s">
        <v>781</v>
      </c>
      <c r="C315" s="14" t="s">
        <v>394</v>
      </c>
      <c r="D315" s="6">
        <v>250</v>
      </c>
      <c r="E315" s="12">
        <v>18</v>
      </c>
      <c r="F315" s="34">
        <v>6.2</v>
      </c>
      <c r="G315" s="6">
        <v>6</v>
      </c>
      <c r="H315" s="6">
        <v>7</v>
      </c>
      <c r="I315" s="4" t="s">
        <v>114</v>
      </c>
      <c r="J315" s="4" t="s">
        <v>779</v>
      </c>
      <c r="K315" s="13">
        <v>157562</v>
      </c>
    </row>
    <row r="316" spans="1:11" ht="31.5" x14ac:dyDescent="0.2">
      <c r="A316" s="4" t="s">
        <v>782</v>
      </c>
      <c r="B316" s="11" t="s">
        <v>783</v>
      </c>
      <c r="C316" s="14" t="s">
        <v>377</v>
      </c>
      <c r="D316" s="6">
        <v>250</v>
      </c>
      <c r="E316" s="12">
        <v>18</v>
      </c>
      <c r="F316" s="34">
        <v>6.2</v>
      </c>
      <c r="G316" s="6">
        <v>6</v>
      </c>
      <c r="H316" s="6">
        <v>12</v>
      </c>
      <c r="I316" s="4" t="s">
        <v>114</v>
      </c>
      <c r="J316" s="4" t="s">
        <v>779</v>
      </c>
      <c r="K316" s="13">
        <v>183212</v>
      </c>
    </row>
    <row r="317" spans="1:11" ht="31.5" x14ac:dyDescent="0.2">
      <c r="A317" s="4" t="s">
        <v>784</v>
      </c>
      <c r="B317" s="11" t="s">
        <v>785</v>
      </c>
      <c r="C317" s="14" t="s">
        <v>515</v>
      </c>
      <c r="D317" s="6">
        <v>250</v>
      </c>
      <c r="E317" s="12">
        <v>17</v>
      </c>
      <c r="F317" s="34">
        <v>6.2</v>
      </c>
      <c r="G317" s="6">
        <v>6</v>
      </c>
      <c r="H317" s="6">
        <v>13</v>
      </c>
      <c r="I317" s="4" t="s">
        <v>114</v>
      </c>
      <c r="J317" s="4" t="s">
        <v>779</v>
      </c>
      <c r="K317" s="13">
        <v>218983</v>
      </c>
    </row>
    <row r="318" spans="1:11" ht="31.5" x14ac:dyDescent="0.2">
      <c r="A318" s="4" t="s">
        <v>786</v>
      </c>
      <c r="B318" s="11" t="s">
        <v>787</v>
      </c>
      <c r="C318" s="14" t="s">
        <v>194</v>
      </c>
      <c r="D318" s="6">
        <v>250</v>
      </c>
      <c r="E318" s="12">
        <v>17</v>
      </c>
      <c r="F318" s="34">
        <v>6.2</v>
      </c>
      <c r="G318" s="6">
        <v>6</v>
      </c>
      <c r="H318" s="6">
        <v>25</v>
      </c>
      <c r="I318" s="4" t="s">
        <v>16</v>
      </c>
      <c r="J318" s="4" t="s">
        <v>779</v>
      </c>
      <c r="K318" s="13">
        <v>317869</v>
      </c>
    </row>
    <row r="319" spans="1:11" ht="31.5" x14ac:dyDescent="0.2">
      <c r="A319" s="4" t="s">
        <v>788</v>
      </c>
      <c r="B319" s="11" t="s">
        <v>789</v>
      </c>
      <c r="C319" s="14" t="s">
        <v>790</v>
      </c>
      <c r="D319" s="6">
        <v>250</v>
      </c>
      <c r="E319" s="12">
        <v>17</v>
      </c>
      <c r="F319" s="34">
        <v>6.2</v>
      </c>
      <c r="G319" s="6">
        <v>6</v>
      </c>
      <c r="H319" s="6">
        <v>31</v>
      </c>
      <c r="I319" s="4" t="s">
        <v>16</v>
      </c>
      <c r="J319" s="4" t="s">
        <v>779</v>
      </c>
      <c r="K319" s="13">
        <v>427131</v>
      </c>
    </row>
    <row r="320" spans="1:11" ht="31.5" x14ac:dyDescent="0.2">
      <c r="A320" s="4" t="s">
        <v>791</v>
      </c>
      <c r="B320" s="11" t="s">
        <v>792</v>
      </c>
      <c r="C320" s="14" t="s">
        <v>167</v>
      </c>
      <c r="D320" s="6">
        <v>250</v>
      </c>
      <c r="E320" s="12">
        <v>16</v>
      </c>
      <c r="F320" s="34">
        <v>6.2</v>
      </c>
      <c r="G320" s="6">
        <v>6</v>
      </c>
      <c r="H320" s="6">
        <v>38</v>
      </c>
      <c r="I320" s="4" t="s">
        <v>16</v>
      </c>
      <c r="J320" s="4" t="s">
        <v>779</v>
      </c>
      <c r="K320" s="13">
        <v>560241</v>
      </c>
    </row>
    <row r="321" spans="1:11" ht="31.5" x14ac:dyDescent="0.2">
      <c r="A321" s="4" t="s">
        <v>793</v>
      </c>
      <c r="B321" s="11" t="s">
        <v>794</v>
      </c>
      <c r="C321" s="14" t="s">
        <v>146</v>
      </c>
      <c r="D321" s="6">
        <v>260</v>
      </c>
      <c r="E321" s="12">
        <v>16</v>
      </c>
      <c r="F321" s="34">
        <v>6.2</v>
      </c>
      <c r="G321" s="6">
        <v>6</v>
      </c>
      <c r="H321" s="6">
        <v>41</v>
      </c>
      <c r="I321" s="4" t="s">
        <v>16</v>
      </c>
      <c r="J321" s="4" t="s">
        <v>795</v>
      </c>
      <c r="K321" s="13">
        <v>606044</v>
      </c>
    </row>
    <row r="322" spans="1:11" ht="31.5" x14ac:dyDescent="0.2">
      <c r="A322" s="4" t="s">
        <v>796</v>
      </c>
      <c r="B322" s="11" t="s">
        <v>797</v>
      </c>
      <c r="C322" s="14" t="s">
        <v>149</v>
      </c>
      <c r="D322" s="6">
        <v>260</v>
      </c>
      <c r="E322" s="12">
        <v>16</v>
      </c>
      <c r="F322" s="34">
        <v>6.2</v>
      </c>
      <c r="G322" s="6">
        <v>6</v>
      </c>
      <c r="H322" s="6">
        <v>46</v>
      </c>
      <c r="I322" s="4" t="s">
        <v>16</v>
      </c>
      <c r="J322" s="4" t="s">
        <v>795</v>
      </c>
      <c r="K322" s="13">
        <v>739497</v>
      </c>
    </row>
    <row r="323" spans="1:11" ht="31.5" x14ac:dyDescent="0.2">
      <c r="A323" s="4" t="s">
        <v>798</v>
      </c>
      <c r="B323" s="11" t="s">
        <v>799</v>
      </c>
      <c r="C323" s="14" t="s">
        <v>180</v>
      </c>
      <c r="D323" s="6">
        <v>270</v>
      </c>
      <c r="E323" s="12">
        <v>14</v>
      </c>
      <c r="F323" s="34">
        <v>5.4</v>
      </c>
      <c r="G323" s="6">
        <v>6</v>
      </c>
      <c r="H323" s="6">
        <v>56</v>
      </c>
      <c r="I323" s="4" t="s">
        <v>16</v>
      </c>
      <c r="J323" s="4" t="s">
        <v>795</v>
      </c>
      <c r="K323" s="13">
        <v>1248374</v>
      </c>
    </row>
    <row r="324" spans="1:11" ht="31.5" x14ac:dyDescent="0.2">
      <c r="A324" s="4" t="s">
        <v>800</v>
      </c>
      <c r="B324" s="11" t="s">
        <v>801</v>
      </c>
      <c r="C324" s="14" t="s">
        <v>802</v>
      </c>
      <c r="D324" s="6">
        <v>270</v>
      </c>
      <c r="E324" s="12">
        <v>14</v>
      </c>
      <c r="F324" s="34">
        <v>5.4</v>
      </c>
      <c r="G324" s="6">
        <v>6</v>
      </c>
      <c r="H324" s="6">
        <v>62</v>
      </c>
      <c r="I324" s="4" t="s">
        <v>16</v>
      </c>
      <c r="J324" s="4" t="s">
        <v>795</v>
      </c>
      <c r="K324" s="13">
        <v>1976364</v>
      </c>
    </row>
    <row r="325" spans="1:11" ht="31.5" x14ac:dyDescent="0.2">
      <c r="A325" s="15"/>
      <c r="B325" s="3" t="s">
        <v>803</v>
      </c>
      <c r="C325" s="8" t="s">
        <v>804</v>
      </c>
      <c r="D325" s="15"/>
      <c r="E325" s="15"/>
      <c r="F325" s="15"/>
      <c r="G325" s="15"/>
      <c r="H325" s="15"/>
      <c r="I325" s="15"/>
      <c r="J325" s="15"/>
      <c r="K325" s="10"/>
    </row>
    <row r="326" spans="1:11" ht="31.5" x14ac:dyDescent="0.2">
      <c r="A326" s="4" t="s">
        <v>805</v>
      </c>
      <c r="B326" s="11" t="s">
        <v>806</v>
      </c>
      <c r="C326" s="14" t="s">
        <v>515</v>
      </c>
      <c r="D326" s="6">
        <v>260</v>
      </c>
      <c r="E326" s="12">
        <v>17</v>
      </c>
      <c r="F326" s="34">
        <v>7.5</v>
      </c>
      <c r="G326" s="6">
        <v>6</v>
      </c>
      <c r="H326" s="6">
        <v>19</v>
      </c>
      <c r="I326" s="4" t="s">
        <v>114</v>
      </c>
      <c r="J326" s="4" t="s">
        <v>779</v>
      </c>
      <c r="K326" s="13">
        <v>248104</v>
      </c>
    </row>
    <row r="327" spans="1:11" ht="31.5" x14ac:dyDescent="0.2">
      <c r="A327" s="4" t="s">
        <v>807</v>
      </c>
      <c r="B327" s="11" t="s">
        <v>808</v>
      </c>
      <c r="C327" s="14" t="s">
        <v>194</v>
      </c>
      <c r="D327" s="6">
        <v>260</v>
      </c>
      <c r="E327" s="12">
        <v>17</v>
      </c>
      <c r="F327" s="34">
        <v>7.5</v>
      </c>
      <c r="G327" s="6">
        <v>6</v>
      </c>
      <c r="H327" s="6">
        <v>41</v>
      </c>
      <c r="I327" s="4" t="s">
        <v>16</v>
      </c>
      <c r="J327" s="4" t="s">
        <v>779</v>
      </c>
      <c r="K327" s="13">
        <v>437559</v>
      </c>
    </row>
    <row r="328" spans="1:11" ht="31.5" x14ac:dyDescent="0.2">
      <c r="A328" s="4" t="s">
        <v>809</v>
      </c>
      <c r="B328" s="11" t="s">
        <v>810</v>
      </c>
      <c r="C328" s="14" t="s">
        <v>790</v>
      </c>
      <c r="D328" s="6">
        <v>260</v>
      </c>
      <c r="E328" s="12">
        <v>17</v>
      </c>
      <c r="F328" s="34">
        <v>7.3</v>
      </c>
      <c r="G328" s="6">
        <v>6</v>
      </c>
      <c r="H328" s="6">
        <v>46</v>
      </c>
      <c r="I328" s="4" t="s">
        <v>16</v>
      </c>
      <c r="J328" s="4" t="s">
        <v>779</v>
      </c>
      <c r="K328" s="13">
        <v>616643</v>
      </c>
    </row>
    <row r="329" spans="1:11" ht="31.5" x14ac:dyDescent="0.2">
      <c r="A329" s="4" t="s">
        <v>811</v>
      </c>
      <c r="B329" s="11" t="s">
        <v>812</v>
      </c>
      <c r="C329" s="14" t="s">
        <v>167</v>
      </c>
      <c r="D329" s="6">
        <v>280</v>
      </c>
      <c r="E329" s="12">
        <v>17</v>
      </c>
      <c r="F329" s="34">
        <v>7.3</v>
      </c>
      <c r="G329" s="6">
        <v>6</v>
      </c>
      <c r="H329" s="6">
        <v>57</v>
      </c>
      <c r="I329" s="4" t="s">
        <v>16</v>
      </c>
      <c r="J329" s="4" t="s">
        <v>779</v>
      </c>
      <c r="K329" s="13">
        <v>704070</v>
      </c>
    </row>
    <row r="330" spans="1:11" ht="31.5" x14ac:dyDescent="0.2">
      <c r="A330" s="4" t="s">
        <v>813</v>
      </c>
      <c r="B330" s="11" t="s">
        <v>814</v>
      </c>
      <c r="C330" s="14" t="s">
        <v>146</v>
      </c>
      <c r="D330" s="6">
        <v>280</v>
      </c>
      <c r="E330" s="12">
        <v>17</v>
      </c>
      <c r="F330" s="34">
        <v>7.3</v>
      </c>
      <c r="G330" s="6">
        <v>6</v>
      </c>
      <c r="H330" s="6">
        <v>65</v>
      </c>
      <c r="I330" s="4" t="s">
        <v>16</v>
      </c>
      <c r="J330" s="4" t="s">
        <v>795</v>
      </c>
      <c r="K330" s="13">
        <v>812415</v>
      </c>
    </row>
    <row r="331" spans="1:11" ht="31.5" x14ac:dyDescent="0.2">
      <c r="A331" s="4" t="s">
        <v>815</v>
      </c>
      <c r="B331" s="11" t="s">
        <v>816</v>
      </c>
      <c r="C331" s="14" t="s">
        <v>149</v>
      </c>
      <c r="D331" s="6">
        <v>300</v>
      </c>
      <c r="E331" s="12">
        <v>16</v>
      </c>
      <c r="F331" s="34">
        <v>6.8</v>
      </c>
      <c r="G331" s="6">
        <v>6</v>
      </c>
      <c r="H331" s="6">
        <v>73</v>
      </c>
      <c r="I331" s="4" t="s">
        <v>16</v>
      </c>
      <c r="J331" s="4" t="s">
        <v>795</v>
      </c>
      <c r="K331" s="13">
        <v>1035410</v>
      </c>
    </row>
    <row r="332" spans="1:11" ht="31.5" x14ac:dyDescent="0.2">
      <c r="A332" s="4" t="s">
        <v>817</v>
      </c>
      <c r="B332" s="11" t="s">
        <v>818</v>
      </c>
      <c r="C332" s="14" t="s">
        <v>180</v>
      </c>
      <c r="D332" s="6">
        <v>300</v>
      </c>
      <c r="E332" s="12">
        <v>16</v>
      </c>
      <c r="F332" s="34">
        <v>6.8</v>
      </c>
      <c r="G332" s="6">
        <v>6</v>
      </c>
      <c r="H332" s="6">
        <v>76</v>
      </c>
      <c r="I332" s="4" t="s">
        <v>16</v>
      </c>
      <c r="J332" s="4" t="s">
        <v>795</v>
      </c>
      <c r="K332" s="13">
        <v>1540447</v>
      </c>
    </row>
    <row r="333" spans="1:11" ht="31.5" x14ac:dyDescent="0.2">
      <c r="A333" s="4" t="s">
        <v>819</v>
      </c>
      <c r="B333" s="11" t="s">
        <v>820</v>
      </c>
      <c r="C333" s="14" t="s">
        <v>821</v>
      </c>
      <c r="D333" s="6">
        <v>300</v>
      </c>
      <c r="E333" s="12">
        <v>14</v>
      </c>
      <c r="F333" s="34">
        <v>6.8</v>
      </c>
      <c r="G333" s="6">
        <v>6</v>
      </c>
      <c r="H333" s="6">
        <v>77</v>
      </c>
      <c r="I333" s="4" t="s">
        <v>16</v>
      </c>
      <c r="J333" s="4" t="s">
        <v>795</v>
      </c>
      <c r="K333" s="13">
        <v>1802194</v>
      </c>
    </row>
    <row r="334" spans="1:11" ht="31.5" x14ac:dyDescent="0.2">
      <c r="A334" s="4" t="s">
        <v>822</v>
      </c>
      <c r="B334" s="11" t="s">
        <v>823</v>
      </c>
      <c r="C334" s="14" t="s">
        <v>138</v>
      </c>
      <c r="D334" s="6">
        <v>340</v>
      </c>
      <c r="E334" s="12">
        <v>13</v>
      </c>
      <c r="F334" s="34">
        <v>6.8</v>
      </c>
      <c r="G334" s="6">
        <v>6</v>
      </c>
      <c r="H334" s="6">
        <v>81</v>
      </c>
      <c r="I334" s="4" t="s">
        <v>16</v>
      </c>
      <c r="J334" s="4" t="s">
        <v>795</v>
      </c>
      <c r="K334" s="13">
        <v>2341396</v>
      </c>
    </row>
    <row r="335" spans="1:11" ht="31.5" x14ac:dyDescent="0.2">
      <c r="A335" s="4" t="s">
        <v>824</v>
      </c>
      <c r="B335" s="11" t="s">
        <v>825</v>
      </c>
      <c r="C335" s="14" t="s">
        <v>826</v>
      </c>
      <c r="D335" s="6">
        <v>340</v>
      </c>
      <c r="E335" s="12">
        <v>13</v>
      </c>
      <c r="F335" s="34">
        <v>6.6</v>
      </c>
      <c r="G335" s="6">
        <v>6</v>
      </c>
      <c r="H335" s="6">
        <v>86</v>
      </c>
      <c r="I335" s="4" t="s">
        <v>16</v>
      </c>
      <c r="J335" s="4" t="s">
        <v>795</v>
      </c>
      <c r="K335" s="13">
        <v>2505849</v>
      </c>
    </row>
    <row r="336" spans="1:11" ht="31.5" x14ac:dyDescent="0.2">
      <c r="A336" s="15"/>
      <c r="B336" s="3" t="s">
        <v>827</v>
      </c>
      <c r="C336" s="8" t="s">
        <v>828</v>
      </c>
      <c r="D336" s="15"/>
      <c r="E336" s="15"/>
      <c r="F336" s="15"/>
      <c r="G336" s="15"/>
      <c r="H336" s="15"/>
      <c r="I336" s="15"/>
      <c r="J336" s="15"/>
      <c r="K336" s="10"/>
    </row>
    <row r="337" spans="1:11" ht="31.5" x14ac:dyDescent="0.2">
      <c r="A337" s="4" t="s">
        <v>829</v>
      </c>
      <c r="B337" s="11" t="s">
        <v>830</v>
      </c>
      <c r="C337" s="14" t="s">
        <v>831</v>
      </c>
      <c r="D337" s="6">
        <v>200</v>
      </c>
      <c r="E337" s="12">
        <v>13</v>
      </c>
      <c r="F337" s="34">
        <v>4.9000000000000004</v>
      </c>
      <c r="G337" s="6">
        <v>6</v>
      </c>
      <c r="H337" s="6">
        <v>30</v>
      </c>
      <c r="I337" s="4" t="s">
        <v>16</v>
      </c>
      <c r="J337" s="4" t="s">
        <v>795</v>
      </c>
      <c r="K337" s="13">
        <v>448050</v>
      </c>
    </row>
    <row r="338" spans="1:11" ht="31.5" x14ac:dyDescent="0.2">
      <c r="A338" s="4" t="s">
        <v>832</v>
      </c>
      <c r="B338" s="11" t="s">
        <v>833</v>
      </c>
      <c r="C338" s="14" t="s">
        <v>834</v>
      </c>
      <c r="D338" s="6">
        <v>200</v>
      </c>
      <c r="E338" s="12">
        <v>13</v>
      </c>
      <c r="F338" s="34">
        <v>4.9000000000000004</v>
      </c>
      <c r="G338" s="6">
        <v>6</v>
      </c>
      <c r="H338" s="6">
        <v>40</v>
      </c>
      <c r="I338" s="4" t="s">
        <v>16</v>
      </c>
      <c r="J338" s="4" t="s">
        <v>795</v>
      </c>
      <c r="K338" s="13">
        <v>618750</v>
      </c>
    </row>
    <row r="339" spans="1:11" ht="31.5" x14ac:dyDescent="0.2">
      <c r="A339" s="4" t="s">
        <v>835</v>
      </c>
      <c r="B339" s="11" t="s">
        <v>836</v>
      </c>
      <c r="C339" s="14" t="s">
        <v>837</v>
      </c>
      <c r="D339" s="6">
        <v>200</v>
      </c>
      <c r="E339" s="12">
        <v>12</v>
      </c>
      <c r="F339" s="34">
        <v>4.4000000000000004</v>
      </c>
      <c r="G339" s="6">
        <v>6</v>
      </c>
      <c r="H339" s="6">
        <v>51</v>
      </c>
      <c r="I339" s="4" t="s">
        <v>16</v>
      </c>
      <c r="J339" s="4" t="s">
        <v>795</v>
      </c>
      <c r="K339" s="13">
        <v>878300</v>
      </c>
    </row>
    <row r="340" spans="1:11" ht="31.5" x14ac:dyDescent="0.2">
      <c r="A340" s="4" t="s">
        <v>838</v>
      </c>
      <c r="B340" s="11" t="s">
        <v>839</v>
      </c>
      <c r="C340" s="14" t="s">
        <v>840</v>
      </c>
      <c r="D340" s="6">
        <v>260</v>
      </c>
      <c r="E340" s="12">
        <v>11</v>
      </c>
      <c r="F340" s="34">
        <v>4</v>
      </c>
      <c r="G340" s="6">
        <v>6</v>
      </c>
      <c r="H340" s="6">
        <v>56</v>
      </c>
      <c r="I340" s="4" t="s">
        <v>16</v>
      </c>
      <c r="J340" s="4" t="s">
        <v>795</v>
      </c>
      <c r="K340" s="13">
        <v>1079950</v>
      </c>
    </row>
    <row r="341" spans="1:11" ht="31.5" x14ac:dyDescent="0.2">
      <c r="A341" s="4" t="s">
        <v>841</v>
      </c>
      <c r="B341" s="11" t="s">
        <v>842</v>
      </c>
      <c r="C341" s="14" t="s">
        <v>843</v>
      </c>
      <c r="D341" s="6">
        <v>260</v>
      </c>
      <c r="E341" s="12">
        <v>11</v>
      </c>
      <c r="F341" s="34">
        <v>3.8</v>
      </c>
      <c r="G341" s="6">
        <v>6</v>
      </c>
      <c r="H341" s="6">
        <v>68</v>
      </c>
      <c r="I341" s="4" t="s">
        <v>16</v>
      </c>
      <c r="J341" s="4" t="s">
        <v>795</v>
      </c>
      <c r="K341" s="13">
        <v>1136368</v>
      </c>
    </row>
    <row r="342" spans="1:11" ht="31.5" x14ac:dyDescent="0.2">
      <c r="A342" s="15"/>
      <c r="B342" s="3" t="s">
        <v>844</v>
      </c>
      <c r="C342" s="8" t="s">
        <v>845</v>
      </c>
      <c r="D342" s="15"/>
      <c r="E342" s="15"/>
      <c r="F342" s="15"/>
      <c r="G342" s="15"/>
      <c r="H342" s="15"/>
      <c r="I342" s="15"/>
      <c r="J342" s="15"/>
      <c r="K342" s="10"/>
    </row>
    <row r="343" spans="1:11" ht="31.5" x14ac:dyDescent="0.2">
      <c r="A343" s="4" t="s">
        <v>846</v>
      </c>
      <c r="B343" s="11" t="s">
        <v>847</v>
      </c>
      <c r="C343" s="9" t="s">
        <v>2390</v>
      </c>
      <c r="D343" s="6">
        <v>260</v>
      </c>
      <c r="E343" s="12">
        <v>14</v>
      </c>
      <c r="F343" s="34">
        <v>5.7</v>
      </c>
      <c r="G343" s="6">
        <v>6</v>
      </c>
      <c r="H343" s="6">
        <v>43</v>
      </c>
      <c r="I343" s="4" t="s">
        <v>16</v>
      </c>
      <c r="J343" s="4" t="s">
        <v>188</v>
      </c>
      <c r="K343" s="13">
        <v>884645</v>
      </c>
    </row>
    <row r="344" spans="1:11" ht="31.5" x14ac:dyDescent="0.2">
      <c r="A344" s="4" t="s">
        <v>848</v>
      </c>
      <c r="B344" s="11" t="s">
        <v>849</v>
      </c>
      <c r="C344" s="9" t="s">
        <v>2391</v>
      </c>
      <c r="D344" s="6">
        <v>260</v>
      </c>
      <c r="E344" s="12">
        <v>14</v>
      </c>
      <c r="F344" s="34">
        <v>5.5</v>
      </c>
      <c r="G344" s="6">
        <v>6</v>
      </c>
      <c r="H344" s="6">
        <v>64</v>
      </c>
      <c r="I344" s="4" t="s">
        <v>16</v>
      </c>
      <c r="J344" s="4" t="s">
        <v>188</v>
      </c>
      <c r="K344" s="13">
        <v>2176758</v>
      </c>
    </row>
    <row r="345" spans="1:11" ht="31.5" x14ac:dyDescent="0.2">
      <c r="A345" s="4" t="s">
        <v>850</v>
      </c>
      <c r="B345" s="11" t="s">
        <v>851</v>
      </c>
      <c r="C345" s="9" t="s">
        <v>2392</v>
      </c>
      <c r="D345" s="6">
        <v>260</v>
      </c>
      <c r="E345" s="12">
        <v>14</v>
      </c>
      <c r="F345" s="34">
        <v>5.5</v>
      </c>
      <c r="G345" s="6">
        <v>6</v>
      </c>
      <c r="H345" s="6">
        <v>70</v>
      </c>
      <c r="I345" s="4" t="s">
        <v>16</v>
      </c>
      <c r="J345" s="4" t="s">
        <v>188</v>
      </c>
      <c r="K345" s="13">
        <v>2966930</v>
      </c>
    </row>
    <row r="346" spans="1:11" ht="31.5" x14ac:dyDescent="0.2">
      <c r="A346" s="15"/>
      <c r="B346" s="3" t="s">
        <v>852</v>
      </c>
      <c r="C346" s="8" t="s">
        <v>853</v>
      </c>
      <c r="D346" s="15"/>
      <c r="E346" s="15"/>
      <c r="F346" s="15"/>
      <c r="G346" s="15"/>
      <c r="H346" s="15"/>
      <c r="I346" s="15"/>
      <c r="J346" s="15"/>
      <c r="K346" s="10"/>
    </row>
    <row r="347" spans="1:11" ht="31.5" x14ac:dyDescent="0.2">
      <c r="A347" s="4" t="s">
        <v>854</v>
      </c>
      <c r="B347" s="11" t="s">
        <v>855</v>
      </c>
      <c r="C347" s="9" t="s">
        <v>2393</v>
      </c>
      <c r="D347" s="6">
        <v>260</v>
      </c>
      <c r="E347" s="12">
        <v>13</v>
      </c>
      <c r="F347" s="34">
        <v>4.8</v>
      </c>
      <c r="G347" s="6">
        <v>6</v>
      </c>
      <c r="H347" s="6">
        <v>20</v>
      </c>
      <c r="I347" s="4" t="s">
        <v>16</v>
      </c>
      <c r="J347" s="4" t="s">
        <v>779</v>
      </c>
      <c r="K347" s="13">
        <v>438539</v>
      </c>
    </row>
    <row r="348" spans="1:11" ht="31.5" x14ac:dyDescent="0.2">
      <c r="A348" s="4" t="s">
        <v>856</v>
      </c>
      <c r="B348" s="11" t="s">
        <v>857</v>
      </c>
      <c r="C348" s="9" t="s">
        <v>2394</v>
      </c>
      <c r="D348" s="6">
        <v>260</v>
      </c>
      <c r="E348" s="12">
        <v>12</v>
      </c>
      <c r="F348" s="34">
        <v>4.4000000000000004</v>
      </c>
      <c r="G348" s="6">
        <v>6</v>
      </c>
      <c r="H348" s="6">
        <v>23</v>
      </c>
      <c r="I348" s="4" t="s">
        <v>16</v>
      </c>
      <c r="J348" s="4" t="s">
        <v>795</v>
      </c>
      <c r="K348" s="13">
        <v>497469</v>
      </c>
    </row>
    <row r="349" spans="1:11" ht="31.5" x14ac:dyDescent="0.2">
      <c r="A349" s="4" t="s">
        <v>858</v>
      </c>
      <c r="B349" s="11" t="s">
        <v>859</v>
      </c>
      <c r="C349" s="9" t="s">
        <v>2390</v>
      </c>
      <c r="D349" s="6">
        <v>260</v>
      </c>
      <c r="E349" s="12">
        <v>12</v>
      </c>
      <c r="F349" s="34">
        <v>4.4000000000000004</v>
      </c>
      <c r="G349" s="6">
        <v>6</v>
      </c>
      <c r="H349" s="6">
        <v>24</v>
      </c>
      <c r="I349" s="4" t="s">
        <v>16</v>
      </c>
      <c r="J349" s="4" t="s">
        <v>795</v>
      </c>
      <c r="K349" s="13">
        <v>571304</v>
      </c>
    </row>
    <row r="350" spans="1:11" ht="31.5" x14ac:dyDescent="0.2">
      <c r="A350" s="4" t="s">
        <v>860</v>
      </c>
      <c r="B350" s="11" t="s">
        <v>861</v>
      </c>
      <c r="C350" s="9" t="s">
        <v>2395</v>
      </c>
      <c r="D350" s="6">
        <v>260</v>
      </c>
      <c r="E350" s="12">
        <v>11</v>
      </c>
      <c r="F350" s="34">
        <v>4.0999999999999996</v>
      </c>
      <c r="G350" s="6">
        <v>6</v>
      </c>
      <c r="H350" s="6">
        <v>26</v>
      </c>
      <c r="I350" s="4" t="s">
        <v>16</v>
      </c>
      <c r="J350" s="4" t="s">
        <v>795</v>
      </c>
      <c r="K350" s="13">
        <v>688248</v>
      </c>
    </row>
    <row r="351" spans="1:11" ht="31.5" x14ac:dyDescent="0.2">
      <c r="A351" s="4" t="s">
        <v>862</v>
      </c>
      <c r="B351" s="11" t="s">
        <v>863</v>
      </c>
      <c r="C351" s="9" t="s">
        <v>2358</v>
      </c>
      <c r="D351" s="6">
        <v>260</v>
      </c>
      <c r="E351" s="12">
        <v>11</v>
      </c>
      <c r="F351" s="34">
        <v>4.0999999999999996</v>
      </c>
      <c r="G351" s="6">
        <v>6</v>
      </c>
      <c r="H351" s="6">
        <v>27</v>
      </c>
      <c r="I351" s="4" t="s">
        <v>16</v>
      </c>
      <c r="J351" s="4" t="s">
        <v>795</v>
      </c>
      <c r="K351" s="13">
        <v>796249</v>
      </c>
    </row>
    <row r="352" spans="1:11" ht="31.5" x14ac:dyDescent="0.2">
      <c r="A352" s="4" t="s">
        <v>864</v>
      </c>
      <c r="B352" s="11" t="s">
        <v>865</v>
      </c>
      <c r="C352" s="9" t="s">
        <v>2396</v>
      </c>
      <c r="D352" s="6">
        <v>260</v>
      </c>
      <c r="E352" s="12">
        <v>11</v>
      </c>
      <c r="F352" s="34">
        <v>4.0999999999999996</v>
      </c>
      <c r="G352" s="6">
        <v>6</v>
      </c>
      <c r="H352" s="6">
        <v>30</v>
      </c>
      <c r="I352" s="4" t="s">
        <v>16</v>
      </c>
      <c r="J352" s="4" t="s">
        <v>795</v>
      </c>
      <c r="K352" s="13">
        <v>866135</v>
      </c>
    </row>
    <row r="353" spans="1:11" ht="31.5" x14ac:dyDescent="0.2">
      <c r="A353" s="4" t="s">
        <v>866</v>
      </c>
      <c r="B353" s="11" t="s">
        <v>867</v>
      </c>
      <c r="C353" s="9" t="s">
        <v>2359</v>
      </c>
      <c r="D353" s="6">
        <v>270</v>
      </c>
      <c r="E353" s="12">
        <v>11</v>
      </c>
      <c r="F353" s="34">
        <v>4.0999999999999996</v>
      </c>
      <c r="G353" s="6">
        <v>6</v>
      </c>
      <c r="H353" s="6">
        <v>35</v>
      </c>
      <c r="I353" s="4" t="s">
        <v>16</v>
      </c>
      <c r="J353" s="4" t="s">
        <v>795</v>
      </c>
      <c r="K353" s="13">
        <v>1114405</v>
      </c>
    </row>
    <row r="354" spans="1:11" ht="31.5" x14ac:dyDescent="0.2">
      <c r="A354" s="15"/>
      <c r="B354" s="3" t="s">
        <v>868</v>
      </c>
      <c r="C354" s="8" t="s">
        <v>869</v>
      </c>
      <c r="D354" s="15"/>
      <c r="E354" s="15"/>
      <c r="F354" s="15"/>
      <c r="G354" s="15"/>
      <c r="H354" s="15"/>
      <c r="I354" s="15"/>
      <c r="J354" s="15"/>
      <c r="K354" s="10"/>
    </row>
    <row r="355" spans="1:11" ht="31.5" x14ac:dyDescent="0.2">
      <c r="A355" s="4" t="s">
        <v>870</v>
      </c>
      <c r="B355" s="11" t="s">
        <v>871</v>
      </c>
      <c r="C355" s="9" t="s">
        <v>2397</v>
      </c>
      <c r="D355" s="6">
        <v>260</v>
      </c>
      <c r="E355" s="12">
        <v>13</v>
      </c>
      <c r="F355" s="34">
        <v>5.2</v>
      </c>
      <c r="G355" s="6">
        <v>6</v>
      </c>
      <c r="H355" s="6">
        <v>19</v>
      </c>
      <c r="I355" s="4" t="s">
        <v>16</v>
      </c>
      <c r="J355" s="4" t="s">
        <v>779</v>
      </c>
      <c r="K355" s="13">
        <v>435615</v>
      </c>
    </row>
    <row r="356" spans="1:11" ht="31.5" x14ac:dyDescent="0.2">
      <c r="A356" s="4" t="s">
        <v>872</v>
      </c>
      <c r="B356" s="11" t="s">
        <v>873</v>
      </c>
      <c r="C356" s="9" t="s">
        <v>2398</v>
      </c>
      <c r="D356" s="6">
        <v>260</v>
      </c>
      <c r="E356" s="12">
        <v>13</v>
      </c>
      <c r="F356" s="34">
        <v>5.2</v>
      </c>
      <c r="G356" s="6">
        <v>6</v>
      </c>
      <c r="H356" s="6">
        <v>27</v>
      </c>
      <c r="I356" s="4" t="s">
        <v>16</v>
      </c>
      <c r="J356" s="4" t="s">
        <v>795</v>
      </c>
      <c r="K356" s="13">
        <v>642388</v>
      </c>
    </row>
    <row r="357" spans="1:11" ht="31.5" x14ac:dyDescent="0.2">
      <c r="A357" s="15"/>
      <c r="B357" s="3" t="s">
        <v>874</v>
      </c>
      <c r="C357" s="8" t="s">
        <v>875</v>
      </c>
      <c r="D357" s="15"/>
      <c r="E357" s="15"/>
      <c r="F357" s="15"/>
      <c r="G357" s="15"/>
      <c r="H357" s="15"/>
      <c r="I357" s="15"/>
      <c r="J357" s="15"/>
      <c r="K357" s="10"/>
    </row>
    <row r="358" spans="1:11" ht="31.5" x14ac:dyDescent="0.2">
      <c r="A358" s="4" t="s">
        <v>876</v>
      </c>
      <c r="B358" s="11" t="s">
        <v>877</v>
      </c>
      <c r="C358" s="14" t="s">
        <v>394</v>
      </c>
      <c r="D358" s="6">
        <v>250</v>
      </c>
      <c r="E358" s="12">
        <v>16</v>
      </c>
      <c r="F358" s="34">
        <v>4.5</v>
      </c>
      <c r="G358" s="6">
        <v>6</v>
      </c>
      <c r="H358" s="6">
        <v>18</v>
      </c>
      <c r="I358" s="4" t="s">
        <v>114</v>
      </c>
      <c r="J358" s="4" t="s">
        <v>779</v>
      </c>
      <c r="K358" s="13">
        <v>359717</v>
      </c>
    </row>
    <row r="359" spans="1:11" ht="31.5" x14ac:dyDescent="0.2">
      <c r="A359" s="15"/>
      <c r="B359" s="3" t="s">
        <v>878</v>
      </c>
      <c r="C359" s="8" t="s">
        <v>879</v>
      </c>
      <c r="D359" s="15"/>
      <c r="E359" s="15"/>
      <c r="F359" s="15"/>
      <c r="G359" s="15"/>
      <c r="H359" s="15"/>
      <c r="I359" s="15"/>
      <c r="J359" s="15"/>
      <c r="K359" s="10"/>
    </row>
    <row r="360" spans="1:11" ht="31.5" x14ac:dyDescent="0.2">
      <c r="A360" s="4" t="s">
        <v>880</v>
      </c>
      <c r="B360" s="11" t="s">
        <v>881</v>
      </c>
      <c r="C360" s="14" t="s">
        <v>149</v>
      </c>
      <c r="D360" s="6">
        <v>240</v>
      </c>
      <c r="E360" s="12">
        <v>13</v>
      </c>
      <c r="F360" s="34">
        <v>3.7</v>
      </c>
      <c r="G360" s="6">
        <v>6</v>
      </c>
      <c r="H360" s="15"/>
      <c r="I360" s="15"/>
      <c r="J360" s="15"/>
      <c r="K360" s="13">
        <v>160855</v>
      </c>
    </row>
    <row r="361" spans="1:11" ht="31.5" x14ac:dyDescent="0.2">
      <c r="A361" s="4" t="s">
        <v>882</v>
      </c>
      <c r="B361" s="11" t="s">
        <v>883</v>
      </c>
      <c r="C361" s="14" t="s">
        <v>884</v>
      </c>
      <c r="D361" s="6">
        <v>240</v>
      </c>
      <c r="E361" s="12">
        <v>13</v>
      </c>
      <c r="F361" s="34">
        <v>3.7</v>
      </c>
      <c r="G361" s="6">
        <v>6</v>
      </c>
      <c r="H361" s="15"/>
      <c r="I361" s="15"/>
      <c r="J361" s="15"/>
      <c r="K361" s="13">
        <v>186651</v>
      </c>
    </row>
    <row r="362" spans="1:11" ht="31.5" x14ac:dyDescent="0.2">
      <c r="A362" s="4" t="s">
        <v>885</v>
      </c>
      <c r="B362" s="11" t="s">
        <v>886</v>
      </c>
      <c r="C362" s="14" t="s">
        <v>208</v>
      </c>
      <c r="D362" s="6">
        <v>240</v>
      </c>
      <c r="E362" s="12">
        <v>13</v>
      </c>
      <c r="F362" s="34">
        <v>3.1</v>
      </c>
      <c r="G362" s="6">
        <v>6</v>
      </c>
      <c r="H362" s="15"/>
      <c r="I362" s="15"/>
      <c r="J362" s="15"/>
      <c r="K362" s="13">
        <v>251560</v>
      </c>
    </row>
    <row r="363" spans="1:11" ht="31.5" x14ac:dyDescent="0.2">
      <c r="A363" s="4" t="s">
        <v>887</v>
      </c>
      <c r="B363" s="11" t="s">
        <v>888</v>
      </c>
      <c r="C363" s="14" t="s">
        <v>211</v>
      </c>
      <c r="D363" s="6">
        <v>240</v>
      </c>
      <c r="E363" s="12">
        <v>13</v>
      </c>
      <c r="F363" s="34">
        <v>3.1</v>
      </c>
      <c r="G363" s="6">
        <v>6</v>
      </c>
      <c r="H363" s="15"/>
      <c r="I363" s="15"/>
      <c r="J363" s="15"/>
      <c r="K363" s="13">
        <v>297117</v>
      </c>
    </row>
    <row r="364" spans="1:11" ht="31.5" x14ac:dyDescent="0.2">
      <c r="A364" s="4" t="s">
        <v>889</v>
      </c>
      <c r="B364" s="11" t="s">
        <v>890</v>
      </c>
      <c r="C364" s="14" t="s">
        <v>266</v>
      </c>
      <c r="D364" s="6">
        <v>240</v>
      </c>
      <c r="E364" s="12">
        <v>13</v>
      </c>
      <c r="F364" s="34">
        <v>3.1</v>
      </c>
      <c r="G364" s="6">
        <v>6</v>
      </c>
      <c r="H364" s="15"/>
      <c r="I364" s="15"/>
      <c r="J364" s="15"/>
      <c r="K364" s="13">
        <v>333817</v>
      </c>
    </row>
    <row r="365" spans="1:11" ht="31.5" x14ac:dyDescent="0.2">
      <c r="A365" s="4" t="s">
        <v>891</v>
      </c>
      <c r="B365" s="11" t="s">
        <v>892</v>
      </c>
      <c r="C365" s="14" t="s">
        <v>239</v>
      </c>
      <c r="D365" s="6">
        <v>240</v>
      </c>
      <c r="E365" s="12">
        <v>13</v>
      </c>
      <c r="F365" s="34">
        <v>3.1</v>
      </c>
      <c r="G365" s="6">
        <v>6</v>
      </c>
      <c r="H365" s="15"/>
      <c r="I365" s="15"/>
      <c r="J365" s="15"/>
      <c r="K365" s="13">
        <v>537425</v>
      </c>
    </row>
    <row r="366" spans="1:11" ht="31.5" x14ac:dyDescent="0.2">
      <c r="A366" s="4" t="s">
        <v>893</v>
      </c>
      <c r="B366" s="11" t="s">
        <v>894</v>
      </c>
      <c r="C366" s="14" t="s">
        <v>363</v>
      </c>
      <c r="D366" s="6">
        <v>240</v>
      </c>
      <c r="E366" s="12">
        <v>13</v>
      </c>
      <c r="F366" s="34">
        <v>3.1</v>
      </c>
      <c r="G366" s="6">
        <v>6</v>
      </c>
      <c r="H366" s="15"/>
      <c r="I366" s="15"/>
      <c r="J366" s="15"/>
      <c r="K366" s="13">
        <v>601973</v>
      </c>
    </row>
    <row r="367" spans="1:11" ht="31.5" x14ac:dyDescent="0.2">
      <c r="A367" s="15"/>
      <c r="B367" s="3" t="s">
        <v>895</v>
      </c>
      <c r="C367" s="8" t="s">
        <v>896</v>
      </c>
      <c r="D367" s="15"/>
      <c r="E367" s="15"/>
      <c r="F367" s="15"/>
      <c r="G367" s="15"/>
      <c r="H367" s="15"/>
      <c r="I367" s="15"/>
      <c r="J367" s="15"/>
      <c r="K367" s="10"/>
    </row>
    <row r="368" spans="1:11" ht="31.5" x14ac:dyDescent="0.2">
      <c r="A368" s="4" t="s">
        <v>897</v>
      </c>
      <c r="B368" s="11" t="s">
        <v>898</v>
      </c>
      <c r="C368" s="14" t="s">
        <v>208</v>
      </c>
      <c r="D368" s="6">
        <v>240</v>
      </c>
      <c r="E368" s="12">
        <v>13</v>
      </c>
      <c r="F368" s="34">
        <v>3.1</v>
      </c>
      <c r="G368" s="6">
        <v>6</v>
      </c>
      <c r="H368" s="6">
        <v>93</v>
      </c>
      <c r="I368" s="4" t="s">
        <v>16</v>
      </c>
      <c r="J368" s="4" t="s">
        <v>795</v>
      </c>
      <c r="K368" s="13">
        <v>1340000</v>
      </c>
    </row>
    <row r="369" spans="1:11" ht="31.5" x14ac:dyDescent="0.2">
      <c r="A369" s="4" t="s">
        <v>899</v>
      </c>
      <c r="B369" s="11" t="s">
        <v>900</v>
      </c>
      <c r="C369" s="9" t="s">
        <v>2399</v>
      </c>
      <c r="D369" s="6">
        <v>180</v>
      </c>
      <c r="E369" s="12">
        <v>14</v>
      </c>
      <c r="F369" s="34">
        <v>5.6</v>
      </c>
      <c r="G369" s="6">
        <v>6</v>
      </c>
      <c r="H369" s="6">
        <v>35</v>
      </c>
      <c r="I369" s="4" t="s">
        <v>16</v>
      </c>
      <c r="J369" s="4" t="s">
        <v>188</v>
      </c>
      <c r="K369" s="13">
        <v>3243150</v>
      </c>
    </row>
    <row r="370" spans="1:11" ht="31.5" x14ac:dyDescent="0.2">
      <c r="A370" s="4" t="s">
        <v>901</v>
      </c>
      <c r="B370" s="11" t="s">
        <v>902</v>
      </c>
      <c r="C370" s="9" t="s">
        <v>2400</v>
      </c>
      <c r="D370" s="6">
        <v>180</v>
      </c>
      <c r="E370" s="12">
        <v>12</v>
      </c>
      <c r="F370" s="34">
        <v>4.4000000000000004</v>
      </c>
      <c r="G370" s="6">
        <v>6</v>
      </c>
      <c r="H370" s="6">
        <v>23</v>
      </c>
      <c r="I370" s="4" t="s">
        <v>16</v>
      </c>
      <c r="J370" s="4" t="s">
        <v>795</v>
      </c>
      <c r="K370" s="13">
        <v>931000</v>
      </c>
    </row>
    <row r="371" spans="1:11" ht="31.5" x14ac:dyDescent="0.2">
      <c r="A371" s="15"/>
      <c r="B371" s="3" t="s">
        <v>903</v>
      </c>
      <c r="C371" s="8" t="s">
        <v>904</v>
      </c>
      <c r="D371" s="15"/>
      <c r="E371" s="15"/>
      <c r="F371" s="15"/>
      <c r="G371" s="15"/>
      <c r="H371" s="15"/>
      <c r="I371" s="15"/>
      <c r="J371" s="15"/>
      <c r="K371" s="10"/>
    </row>
    <row r="372" spans="1:11" ht="31.5" x14ac:dyDescent="0.2">
      <c r="A372" s="15"/>
      <c r="B372" s="3" t="s">
        <v>905</v>
      </c>
      <c r="C372" s="8" t="s">
        <v>906</v>
      </c>
      <c r="D372" s="15"/>
      <c r="E372" s="15"/>
      <c r="F372" s="15"/>
      <c r="G372" s="15"/>
      <c r="H372" s="15"/>
      <c r="I372" s="15"/>
      <c r="J372" s="15"/>
      <c r="K372" s="10"/>
    </row>
    <row r="373" spans="1:11" ht="31.5" x14ac:dyDescent="0.2">
      <c r="A373" s="4" t="s">
        <v>907</v>
      </c>
      <c r="B373" s="11" t="s">
        <v>908</v>
      </c>
      <c r="C373" s="14" t="s">
        <v>909</v>
      </c>
      <c r="D373" s="6">
        <v>240</v>
      </c>
      <c r="E373" s="12">
        <v>18</v>
      </c>
      <c r="F373" s="34">
        <v>8.5</v>
      </c>
      <c r="G373" s="6">
        <v>5</v>
      </c>
      <c r="H373" s="6">
        <v>5</v>
      </c>
      <c r="I373" s="4" t="s">
        <v>291</v>
      </c>
      <c r="J373" s="4" t="s">
        <v>115</v>
      </c>
      <c r="K373" s="13">
        <v>13471</v>
      </c>
    </row>
    <row r="374" spans="1:11" ht="31.5" x14ac:dyDescent="0.2">
      <c r="A374" s="4" t="s">
        <v>910</v>
      </c>
      <c r="B374" s="11" t="s">
        <v>911</v>
      </c>
      <c r="C374" s="9" t="s">
        <v>2401</v>
      </c>
      <c r="D374" s="6">
        <v>240</v>
      </c>
      <c r="E374" s="12">
        <v>18</v>
      </c>
      <c r="F374" s="34">
        <v>8.5</v>
      </c>
      <c r="G374" s="6">
        <v>5</v>
      </c>
      <c r="H374" s="15"/>
      <c r="I374" s="15"/>
      <c r="J374" s="4" t="s">
        <v>115</v>
      </c>
      <c r="K374" s="13">
        <v>26484</v>
      </c>
    </row>
    <row r="375" spans="1:11" ht="31.5" x14ac:dyDescent="0.2">
      <c r="A375" s="4" t="s">
        <v>912</v>
      </c>
      <c r="B375" s="11" t="s">
        <v>913</v>
      </c>
      <c r="C375" s="14" t="s">
        <v>914</v>
      </c>
      <c r="D375" s="6">
        <v>240</v>
      </c>
      <c r="E375" s="12">
        <v>18</v>
      </c>
      <c r="F375" s="34">
        <v>6.5</v>
      </c>
      <c r="G375" s="6">
        <v>5</v>
      </c>
      <c r="H375" s="15"/>
      <c r="I375" s="15"/>
      <c r="J375" s="4" t="s">
        <v>115</v>
      </c>
      <c r="K375" s="13">
        <v>126804</v>
      </c>
    </row>
    <row r="376" spans="1:11" ht="31.5" x14ac:dyDescent="0.2">
      <c r="A376" s="4" t="s">
        <v>915</v>
      </c>
      <c r="B376" s="11" t="s">
        <v>916</v>
      </c>
      <c r="C376" s="14" t="s">
        <v>917</v>
      </c>
      <c r="D376" s="6">
        <v>240</v>
      </c>
      <c r="E376" s="12">
        <v>18</v>
      </c>
      <c r="F376" s="34">
        <v>8.5</v>
      </c>
      <c r="G376" s="6">
        <v>5</v>
      </c>
      <c r="H376" s="15"/>
      <c r="I376" s="15"/>
      <c r="J376" s="4" t="s">
        <v>115</v>
      </c>
      <c r="K376" s="13">
        <v>6134</v>
      </c>
    </row>
    <row r="377" spans="1:11" ht="47.25" x14ac:dyDescent="0.2">
      <c r="A377" s="15"/>
      <c r="B377" s="3" t="s">
        <v>918</v>
      </c>
      <c r="C377" s="8" t="s">
        <v>919</v>
      </c>
      <c r="D377" s="15"/>
      <c r="E377" s="15"/>
      <c r="F377" s="15"/>
      <c r="G377" s="15"/>
      <c r="H377" s="15"/>
      <c r="I377" s="15"/>
      <c r="J377" s="15"/>
      <c r="K377" s="10"/>
    </row>
    <row r="378" spans="1:11" ht="31.5" x14ac:dyDescent="0.2">
      <c r="A378" s="4" t="s">
        <v>920</v>
      </c>
      <c r="B378" s="11" t="s">
        <v>921</v>
      </c>
      <c r="C378" s="14" t="s">
        <v>922</v>
      </c>
      <c r="D378" s="6">
        <v>270</v>
      </c>
      <c r="E378" s="12">
        <v>17</v>
      </c>
      <c r="F378" s="34">
        <v>5.3</v>
      </c>
      <c r="G378" s="6">
        <v>5</v>
      </c>
      <c r="H378" s="15"/>
      <c r="I378" s="15"/>
      <c r="J378" s="4" t="s">
        <v>572</v>
      </c>
      <c r="K378" s="13">
        <v>1101564</v>
      </c>
    </row>
    <row r="379" spans="1:11" ht="31.5" x14ac:dyDescent="0.2">
      <c r="A379" s="4" t="s">
        <v>923</v>
      </c>
      <c r="B379" s="11" t="s">
        <v>924</v>
      </c>
      <c r="C379" s="14" t="s">
        <v>925</v>
      </c>
      <c r="D379" s="6">
        <v>270</v>
      </c>
      <c r="E379" s="12">
        <v>17</v>
      </c>
      <c r="F379" s="34">
        <v>5.3</v>
      </c>
      <c r="G379" s="6">
        <v>5</v>
      </c>
      <c r="H379" s="15"/>
      <c r="I379" s="15"/>
      <c r="J379" s="4" t="s">
        <v>572</v>
      </c>
      <c r="K379" s="13">
        <v>1376725</v>
      </c>
    </row>
    <row r="380" spans="1:11" ht="31.5" x14ac:dyDescent="0.2">
      <c r="A380" s="15"/>
      <c r="B380" s="3" t="s">
        <v>926</v>
      </c>
      <c r="C380" s="8" t="s">
        <v>927</v>
      </c>
      <c r="D380" s="15"/>
      <c r="E380" s="15"/>
      <c r="F380" s="15"/>
      <c r="G380" s="15"/>
      <c r="H380" s="15"/>
      <c r="I380" s="15"/>
      <c r="J380" s="15"/>
      <c r="K380" s="10"/>
    </row>
    <row r="381" spans="1:11" ht="31.5" x14ac:dyDescent="0.2">
      <c r="A381" s="4" t="s">
        <v>928</v>
      </c>
      <c r="B381" s="11" t="s">
        <v>929</v>
      </c>
      <c r="C381" s="14" t="s">
        <v>930</v>
      </c>
      <c r="D381" s="6">
        <v>285</v>
      </c>
      <c r="E381" s="12">
        <v>13</v>
      </c>
      <c r="F381" s="34">
        <v>3.9</v>
      </c>
      <c r="G381" s="6">
        <v>6</v>
      </c>
      <c r="H381" s="6">
        <v>84</v>
      </c>
      <c r="I381" s="4" t="s">
        <v>16</v>
      </c>
      <c r="J381" s="4" t="s">
        <v>236</v>
      </c>
      <c r="K381" s="13">
        <v>11436520</v>
      </c>
    </row>
    <row r="382" spans="1:11" ht="31.5" x14ac:dyDescent="0.2">
      <c r="A382" s="4" t="s">
        <v>931</v>
      </c>
      <c r="B382" s="11" t="s">
        <v>932</v>
      </c>
      <c r="C382" s="14" t="s">
        <v>933</v>
      </c>
      <c r="D382" s="6">
        <v>285</v>
      </c>
      <c r="E382" s="12">
        <v>13</v>
      </c>
      <c r="F382" s="34">
        <v>3.9</v>
      </c>
      <c r="G382" s="6">
        <v>6</v>
      </c>
      <c r="H382" s="6">
        <v>138</v>
      </c>
      <c r="I382" s="4" t="s">
        <v>16</v>
      </c>
      <c r="J382" s="4" t="s">
        <v>236</v>
      </c>
      <c r="K382" s="13">
        <v>16668260</v>
      </c>
    </row>
    <row r="383" spans="1:11" ht="31.5" x14ac:dyDescent="0.2">
      <c r="A383" s="15"/>
      <c r="B383" s="3" t="s">
        <v>934</v>
      </c>
      <c r="C383" s="8" t="s">
        <v>935</v>
      </c>
      <c r="D383" s="15"/>
      <c r="E383" s="15"/>
      <c r="F383" s="15"/>
      <c r="G383" s="15"/>
      <c r="H383" s="15"/>
      <c r="I383" s="15"/>
      <c r="J383" s="15"/>
      <c r="K383" s="10"/>
    </row>
    <row r="384" spans="1:11" ht="31.5" x14ac:dyDescent="0.2">
      <c r="A384" s="4" t="s">
        <v>936</v>
      </c>
      <c r="B384" s="11" t="s">
        <v>937</v>
      </c>
      <c r="C384" s="14" t="s">
        <v>938</v>
      </c>
      <c r="D384" s="6">
        <v>285</v>
      </c>
      <c r="E384" s="12">
        <v>13</v>
      </c>
      <c r="F384" s="34">
        <v>3.9</v>
      </c>
      <c r="G384" s="6">
        <v>6</v>
      </c>
      <c r="H384" s="6">
        <v>38</v>
      </c>
      <c r="I384" s="4" t="s">
        <v>16</v>
      </c>
      <c r="J384" s="4" t="s">
        <v>236</v>
      </c>
      <c r="K384" s="13">
        <v>12651359</v>
      </c>
    </row>
    <row r="385" spans="1:11" ht="31.5" x14ac:dyDescent="0.2">
      <c r="A385" s="15"/>
      <c r="B385" s="3" t="s">
        <v>939</v>
      </c>
      <c r="C385" s="8" t="s">
        <v>940</v>
      </c>
      <c r="D385" s="15"/>
      <c r="E385" s="15"/>
      <c r="F385" s="15"/>
      <c r="G385" s="15"/>
      <c r="H385" s="15"/>
      <c r="I385" s="15"/>
      <c r="J385" s="15"/>
      <c r="K385" s="10"/>
    </row>
    <row r="386" spans="1:11" ht="31.5" x14ac:dyDescent="0.2">
      <c r="A386" s="4" t="s">
        <v>941</v>
      </c>
      <c r="B386" s="11" t="s">
        <v>942</v>
      </c>
      <c r="C386" s="14" t="s">
        <v>943</v>
      </c>
      <c r="D386" s="6">
        <v>240</v>
      </c>
      <c r="E386" s="12">
        <v>13</v>
      </c>
      <c r="F386" s="34">
        <v>3.2</v>
      </c>
      <c r="G386" s="6">
        <v>6</v>
      </c>
      <c r="H386" s="6">
        <v>675</v>
      </c>
      <c r="I386" s="4" t="s">
        <v>291</v>
      </c>
      <c r="J386" s="4" t="s">
        <v>236</v>
      </c>
      <c r="K386" s="13">
        <v>41605242</v>
      </c>
    </row>
    <row r="387" spans="1:11" ht="31.5" x14ac:dyDescent="0.2">
      <c r="A387" s="15"/>
      <c r="B387" s="3" t="s">
        <v>944</v>
      </c>
      <c r="C387" s="8" t="s">
        <v>945</v>
      </c>
      <c r="D387" s="15"/>
      <c r="E387" s="15"/>
      <c r="F387" s="15"/>
      <c r="G387" s="15"/>
      <c r="H387" s="15"/>
      <c r="I387" s="15"/>
      <c r="J387" s="15"/>
      <c r="K387" s="10"/>
    </row>
    <row r="388" spans="1:11" ht="31.5" x14ac:dyDescent="0.2">
      <c r="A388" s="4" t="s">
        <v>946</v>
      </c>
      <c r="B388" s="11" t="s">
        <v>947</v>
      </c>
      <c r="C388" s="14" t="s">
        <v>948</v>
      </c>
      <c r="D388" s="6">
        <v>240</v>
      </c>
      <c r="E388" s="12">
        <v>18</v>
      </c>
      <c r="F388" s="34">
        <v>1.8</v>
      </c>
      <c r="G388" s="6">
        <v>6</v>
      </c>
      <c r="H388" s="6">
        <v>16</v>
      </c>
      <c r="I388" s="4" t="s">
        <v>291</v>
      </c>
      <c r="J388" s="4" t="s">
        <v>17</v>
      </c>
      <c r="K388" s="13">
        <v>2207026</v>
      </c>
    </row>
    <row r="389" spans="1:11" ht="31.5" x14ac:dyDescent="0.2">
      <c r="A389" s="15"/>
      <c r="B389" s="3" t="s">
        <v>949</v>
      </c>
      <c r="C389" s="8" t="s">
        <v>950</v>
      </c>
      <c r="D389" s="15"/>
      <c r="E389" s="15"/>
      <c r="F389" s="15"/>
      <c r="G389" s="15"/>
      <c r="H389" s="15"/>
      <c r="I389" s="15"/>
      <c r="J389" s="15"/>
      <c r="K389" s="10"/>
    </row>
    <row r="390" spans="1:11" ht="31.5" x14ac:dyDescent="0.2">
      <c r="A390" s="4" t="s">
        <v>951</v>
      </c>
      <c r="B390" s="11" t="s">
        <v>952</v>
      </c>
      <c r="C390" s="14" t="s">
        <v>953</v>
      </c>
      <c r="D390" s="6">
        <v>250</v>
      </c>
      <c r="E390" s="12">
        <v>13</v>
      </c>
      <c r="F390" s="34">
        <v>4.5</v>
      </c>
      <c r="G390" s="6">
        <v>5</v>
      </c>
      <c r="H390" s="6">
        <v>28</v>
      </c>
      <c r="I390" s="4" t="s">
        <v>16</v>
      </c>
      <c r="J390" s="4" t="s">
        <v>572</v>
      </c>
      <c r="K390" s="13">
        <v>1043321</v>
      </c>
    </row>
    <row r="391" spans="1:11" ht="31.5" x14ac:dyDescent="0.2">
      <c r="A391" s="15"/>
      <c r="B391" s="3" t="s">
        <v>954</v>
      </c>
      <c r="C391" s="8" t="s">
        <v>955</v>
      </c>
      <c r="D391" s="15"/>
      <c r="E391" s="15"/>
      <c r="F391" s="15"/>
      <c r="G391" s="15"/>
      <c r="H391" s="15"/>
      <c r="I391" s="15"/>
      <c r="J391" s="15"/>
      <c r="K391" s="10"/>
    </row>
    <row r="392" spans="1:11" ht="31.5" x14ac:dyDescent="0.2">
      <c r="A392" s="4" t="s">
        <v>956</v>
      </c>
      <c r="B392" s="11" t="s">
        <v>957</v>
      </c>
      <c r="C392" s="14" t="s">
        <v>958</v>
      </c>
      <c r="D392" s="6">
        <v>285</v>
      </c>
      <c r="E392" s="12">
        <v>13</v>
      </c>
      <c r="F392" s="34">
        <v>5.2</v>
      </c>
      <c r="G392" s="6">
        <v>5</v>
      </c>
      <c r="H392" s="6">
        <v>332</v>
      </c>
      <c r="I392" s="4" t="s">
        <v>16</v>
      </c>
      <c r="J392" s="4" t="s">
        <v>17</v>
      </c>
      <c r="K392" s="13">
        <v>5660000</v>
      </c>
    </row>
    <row r="393" spans="1:11" ht="31.5" x14ac:dyDescent="0.2">
      <c r="A393" s="4" t="s">
        <v>959</v>
      </c>
      <c r="B393" s="11" t="s">
        <v>960</v>
      </c>
      <c r="C393" s="14" t="s">
        <v>961</v>
      </c>
      <c r="D393" s="6">
        <v>180</v>
      </c>
      <c r="E393" s="12">
        <v>10</v>
      </c>
      <c r="F393" s="34">
        <v>5</v>
      </c>
      <c r="G393" s="6">
        <v>5</v>
      </c>
      <c r="H393" s="12">
        <v>20.399999999999999</v>
      </c>
      <c r="I393" s="4" t="s">
        <v>16</v>
      </c>
      <c r="J393" s="4" t="s">
        <v>17</v>
      </c>
      <c r="K393" s="13">
        <v>102500</v>
      </c>
    </row>
    <row r="394" spans="1:11" ht="31.5" x14ac:dyDescent="0.2">
      <c r="A394" s="15"/>
      <c r="B394" s="3" t="s">
        <v>962</v>
      </c>
      <c r="C394" s="8" t="s">
        <v>963</v>
      </c>
      <c r="D394" s="15"/>
      <c r="E394" s="15"/>
      <c r="F394" s="15"/>
      <c r="G394" s="15"/>
      <c r="H394" s="15"/>
      <c r="I394" s="15"/>
      <c r="J394" s="15"/>
      <c r="K394" s="10"/>
    </row>
    <row r="395" spans="1:11" ht="31.5" x14ac:dyDescent="0.2">
      <c r="A395" s="15"/>
      <c r="B395" s="3" t="s">
        <v>964</v>
      </c>
      <c r="C395" s="8" t="s">
        <v>965</v>
      </c>
      <c r="D395" s="15"/>
      <c r="E395" s="15"/>
      <c r="F395" s="15"/>
      <c r="G395" s="15"/>
      <c r="H395" s="15"/>
      <c r="I395" s="15"/>
      <c r="J395" s="15"/>
      <c r="K395" s="10"/>
    </row>
    <row r="396" spans="1:11" ht="31.5" x14ac:dyDescent="0.2">
      <c r="A396" s="4" t="s">
        <v>966</v>
      </c>
      <c r="B396" s="11" t="s">
        <v>967</v>
      </c>
      <c r="C396" s="14" t="s">
        <v>968</v>
      </c>
      <c r="D396" s="6">
        <v>170</v>
      </c>
      <c r="E396" s="12">
        <v>13</v>
      </c>
      <c r="F396" s="34">
        <v>4.2</v>
      </c>
      <c r="G396" s="6">
        <v>5</v>
      </c>
      <c r="H396" s="6">
        <v>2</v>
      </c>
      <c r="I396" s="4" t="s">
        <v>16</v>
      </c>
      <c r="J396" s="4" t="s">
        <v>115</v>
      </c>
      <c r="K396" s="13">
        <v>8369</v>
      </c>
    </row>
    <row r="397" spans="1:11" ht="31.5" x14ac:dyDescent="0.2">
      <c r="A397" s="4" t="s">
        <v>969</v>
      </c>
      <c r="B397" s="11" t="s">
        <v>970</v>
      </c>
      <c r="C397" s="14" t="s">
        <v>971</v>
      </c>
      <c r="D397" s="6">
        <v>170</v>
      </c>
      <c r="E397" s="12">
        <v>13</v>
      </c>
      <c r="F397" s="34">
        <v>4.2</v>
      </c>
      <c r="G397" s="6">
        <v>5</v>
      </c>
      <c r="H397" s="6">
        <v>5</v>
      </c>
      <c r="I397" s="4" t="s">
        <v>16</v>
      </c>
      <c r="J397" s="4" t="s">
        <v>115</v>
      </c>
      <c r="K397" s="13">
        <v>28433</v>
      </c>
    </row>
    <row r="398" spans="1:11" ht="31.5" x14ac:dyDescent="0.2">
      <c r="A398" s="4" t="s">
        <v>972</v>
      </c>
      <c r="B398" s="11" t="s">
        <v>973</v>
      </c>
      <c r="C398" s="14" t="s">
        <v>974</v>
      </c>
      <c r="D398" s="6">
        <v>170</v>
      </c>
      <c r="E398" s="12">
        <v>12</v>
      </c>
      <c r="F398" s="34">
        <v>3.9</v>
      </c>
      <c r="G398" s="6">
        <v>5</v>
      </c>
      <c r="H398" s="6">
        <v>24</v>
      </c>
      <c r="I398" s="4" t="s">
        <v>16</v>
      </c>
      <c r="J398" s="4" t="s">
        <v>115</v>
      </c>
      <c r="K398" s="13">
        <v>117173</v>
      </c>
    </row>
    <row r="399" spans="1:11" ht="31.5" x14ac:dyDescent="0.2">
      <c r="A399" s="4" t="s">
        <v>975</v>
      </c>
      <c r="B399" s="11" t="s">
        <v>976</v>
      </c>
      <c r="C399" s="14" t="s">
        <v>977</v>
      </c>
      <c r="D399" s="6">
        <v>170</v>
      </c>
      <c r="E399" s="12">
        <v>12</v>
      </c>
      <c r="F399" s="34">
        <v>3.9</v>
      </c>
      <c r="G399" s="6">
        <v>5</v>
      </c>
      <c r="H399" s="6">
        <v>36</v>
      </c>
      <c r="I399" s="4" t="s">
        <v>16</v>
      </c>
      <c r="J399" s="4" t="s">
        <v>115</v>
      </c>
      <c r="K399" s="13">
        <v>172893</v>
      </c>
    </row>
    <row r="400" spans="1:11" ht="31.5" x14ac:dyDescent="0.2">
      <c r="A400" s="4" t="s">
        <v>978</v>
      </c>
      <c r="B400" s="11" t="s">
        <v>979</v>
      </c>
      <c r="C400" s="14" t="s">
        <v>980</v>
      </c>
      <c r="D400" s="6">
        <v>170</v>
      </c>
      <c r="E400" s="12">
        <v>11</v>
      </c>
      <c r="F400" s="34">
        <v>3.6</v>
      </c>
      <c r="G400" s="6">
        <v>5</v>
      </c>
      <c r="H400" s="6">
        <v>45</v>
      </c>
      <c r="I400" s="4" t="s">
        <v>16</v>
      </c>
      <c r="J400" s="4" t="s">
        <v>17</v>
      </c>
      <c r="K400" s="13">
        <v>244894</v>
      </c>
    </row>
    <row r="401" spans="1:11" ht="31.5" x14ac:dyDescent="0.2">
      <c r="A401" s="4" t="s">
        <v>981</v>
      </c>
      <c r="B401" s="11" t="s">
        <v>982</v>
      </c>
      <c r="C401" s="14" t="s">
        <v>983</v>
      </c>
      <c r="D401" s="6">
        <v>170</v>
      </c>
      <c r="E401" s="12">
        <v>10</v>
      </c>
      <c r="F401" s="34">
        <v>3.3</v>
      </c>
      <c r="G401" s="6">
        <v>5</v>
      </c>
      <c r="H401" s="6">
        <v>76</v>
      </c>
      <c r="I401" s="4" t="s">
        <v>16</v>
      </c>
      <c r="J401" s="4" t="s">
        <v>17</v>
      </c>
      <c r="K401" s="13">
        <v>320678</v>
      </c>
    </row>
    <row r="402" spans="1:11" ht="31.5" x14ac:dyDescent="0.2">
      <c r="A402" s="4" t="s">
        <v>984</v>
      </c>
      <c r="B402" s="11" t="s">
        <v>985</v>
      </c>
      <c r="C402" s="14" t="s">
        <v>986</v>
      </c>
      <c r="D402" s="6">
        <v>170</v>
      </c>
      <c r="E402" s="12">
        <v>10</v>
      </c>
      <c r="F402" s="34">
        <v>3.3</v>
      </c>
      <c r="G402" s="6">
        <v>5</v>
      </c>
      <c r="H402" s="6">
        <v>106</v>
      </c>
      <c r="I402" s="4" t="s">
        <v>16</v>
      </c>
      <c r="J402" s="4" t="s">
        <v>17</v>
      </c>
      <c r="K402" s="13">
        <v>335697</v>
      </c>
    </row>
    <row r="403" spans="1:11" ht="31.5" x14ac:dyDescent="0.2">
      <c r="A403" s="15"/>
      <c r="B403" s="3" t="s">
        <v>987</v>
      </c>
      <c r="C403" s="8" t="s">
        <v>988</v>
      </c>
      <c r="D403" s="15"/>
      <c r="E403" s="15"/>
      <c r="F403" s="15"/>
      <c r="G403" s="15"/>
      <c r="H403" s="15"/>
      <c r="I403" s="15"/>
      <c r="J403" s="15"/>
      <c r="K403" s="10"/>
    </row>
    <row r="404" spans="1:11" ht="31.5" x14ac:dyDescent="0.2">
      <c r="A404" s="4" t="s">
        <v>989</v>
      </c>
      <c r="B404" s="11" t="s">
        <v>990</v>
      </c>
      <c r="C404" s="9" t="s">
        <v>2402</v>
      </c>
      <c r="D404" s="6">
        <v>180</v>
      </c>
      <c r="E404" s="12">
        <v>11</v>
      </c>
      <c r="F404" s="34">
        <v>5</v>
      </c>
      <c r="G404" s="6">
        <v>5</v>
      </c>
      <c r="H404" s="6">
        <v>14</v>
      </c>
      <c r="I404" s="4" t="s">
        <v>114</v>
      </c>
      <c r="J404" s="4" t="s">
        <v>17</v>
      </c>
      <c r="K404" s="13">
        <v>71198</v>
      </c>
    </row>
    <row r="405" spans="1:11" ht="31.5" x14ac:dyDescent="0.2">
      <c r="A405" s="4" t="s">
        <v>991</v>
      </c>
      <c r="B405" s="11" t="s">
        <v>992</v>
      </c>
      <c r="C405" s="9" t="s">
        <v>2403</v>
      </c>
      <c r="D405" s="6">
        <v>180</v>
      </c>
      <c r="E405" s="12">
        <v>10</v>
      </c>
      <c r="F405" s="34">
        <v>4.5999999999999996</v>
      </c>
      <c r="G405" s="6">
        <v>5</v>
      </c>
      <c r="H405" s="6">
        <v>46</v>
      </c>
      <c r="I405" s="4" t="s">
        <v>114</v>
      </c>
      <c r="J405" s="4" t="s">
        <v>17</v>
      </c>
      <c r="K405" s="13">
        <v>374105</v>
      </c>
    </row>
    <row r="406" spans="1:11" ht="31.5" x14ac:dyDescent="0.2">
      <c r="A406" s="15"/>
      <c r="B406" s="3" t="s">
        <v>993</v>
      </c>
      <c r="C406" s="8" t="s">
        <v>994</v>
      </c>
      <c r="D406" s="15"/>
      <c r="E406" s="15"/>
      <c r="F406" s="15"/>
      <c r="G406" s="15"/>
      <c r="H406" s="15"/>
      <c r="I406" s="15"/>
      <c r="J406" s="15"/>
      <c r="K406" s="10"/>
    </row>
    <row r="407" spans="1:11" ht="31.5" x14ac:dyDescent="0.2">
      <c r="A407" s="4" t="s">
        <v>995</v>
      </c>
      <c r="B407" s="11" t="s">
        <v>996</v>
      </c>
      <c r="C407" s="9" t="s">
        <v>2402</v>
      </c>
      <c r="D407" s="6">
        <v>180</v>
      </c>
      <c r="E407" s="12">
        <v>11</v>
      </c>
      <c r="F407" s="34">
        <v>5.4</v>
      </c>
      <c r="G407" s="6">
        <v>5</v>
      </c>
      <c r="H407" s="6">
        <v>14</v>
      </c>
      <c r="I407" s="4" t="s">
        <v>16</v>
      </c>
      <c r="J407" s="4" t="s">
        <v>17</v>
      </c>
      <c r="K407" s="13">
        <v>77045</v>
      </c>
    </row>
    <row r="408" spans="1:11" ht="31.5" x14ac:dyDescent="0.2">
      <c r="A408" s="4" t="s">
        <v>997</v>
      </c>
      <c r="B408" s="11" t="s">
        <v>998</v>
      </c>
      <c r="C408" s="9" t="s">
        <v>2404</v>
      </c>
      <c r="D408" s="6">
        <v>180</v>
      </c>
      <c r="E408" s="12">
        <v>11</v>
      </c>
      <c r="F408" s="34">
        <v>5.4</v>
      </c>
      <c r="G408" s="6">
        <v>5</v>
      </c>
      <c r="H408" s="6">
        <v>28</v>
      </c>
      <c r="I408" s="4" t="s">
        <v>16</v>
      </c>
      <c r="J408" s="4" t="s">
        <v>17</v>
      </c>
      <c r="K408" s="13">
        <v>156842</v>
      </c>
    </row>
    <row r="409" spans="1:11" ht="31.5" x14ac:dyDescent="0.2">
      <c r="A409" s="4" t="s">
        <v>999</v>
      </c>
      <c r="B409" s="11" t="s">
        <v>1000</v>
      </c>
      <c r="C409" s="9" t="s">
        <v>2405</v>
      </c>
      <c r="D409" s="6">
        <v>180</v>
      </c>
      <c r="E409" s="12">
        <v>11</v>
      </c>
      <c r="F409" s="34">
        <v>5.4</v>
      </c>
      <c r="G409" s="6">
        <v>5</v>
      </c>
      <c r="H409" s="6">
        <v>35</v>
      </c>
      <c r="I409" s="4" t="s">
        <v>16</v>
      </c>
      <c r="J409" s="4" t="s">
        <v>17</v>
      </c>
      <c r="K409" s="13">
        <v>217034</v>
      </c>
    </row>
    <row r="410" spans="1:11" ht="31.5" x14ac:dyDescent="0.2">
      <c r="A410" s="4" t="s">
        <v>1001</v>
      </c>
      <c r="B410" s="11" t="s">
        <v>1002</v>
      </c>
      <c r="C410" s="9" t="s">
        <v>2406</v>
      </c>
      <c r="D410" s="6">
        <v>180</v>
      </c>
      <c r="E410" s="12">
        <v>11</v>
      </c>
      <c r="F410" s="34">
        <v>5.4</v>
      </c>
      <c r="G410" s="6">
        <v>5</v>
      </c>
      <c r="H410" s="6">
        <v>38</v>
      </c>
      <c r="I410" s="4" t="s">
        <v>16</v>
      </c>
      <c r="J410" s="4" t="s">
        <v>17</v>
      </c>
      <c r="K410" s="13">
        <v>281811</v>
      </c>
    </row>
    <row r="411" spans="1:11" ht="31.5" x14ac:dyDescent="0.2">
      <c r="A411" s="4" t="s">
        <v>1003</v>
      </c>
      <c r="B411" s="11" t="s">
        <v>1004</v>
      </c>
      <c r="C411" s="9" t="s">
        <v>2407</v>
      </c>
      <c r="D411" s="6">
        <v>180</v>
      </c>
      <c r="E411" s="12">
        <v>11</v>
      </c>
      <c r="F411" s="34">
        <v>5.4</v>
      </c>
      <c r="G411" s="6">
        <v>5</v>
      </c>
      <c r="H411" s="6">
        <v>44</v>
      </c>
      <c r="I411" s="4" t="s">
        <v>16</v>
      </c>
      <c r="J411" s="4" t="s">
        <v>17</v>
      </c>
      <c r="K411" s="13">
        <v>321366</v>
      </c>
    </row>
    <row r="412" spans="1:11" ht="31.5" x14ac:dyDescent="0.2">
      <c r="A412" s="4" t="s">
        <v>1005</v>
      </c>
      <c r="B412" s="11" t="s">
        <v>1006</v>
      </c>
      <c r="C412" s="9" t="s">
        <v>2403</v>
      </c>
      <c r="D412" s="6">
        <v>180</v>
      </c>
      <c r="E412" s="12">
        <v>10</v>
      </c>
      <c r="F412" s="34">
        <v>5</v>
      </c>
      <c r="G412" s="6">
        <v>5</v>
      </c>
      <c r="H412" s="6">
        <v>47</v>
      </c>
      <c r="I412" s="4" t="s">
        <v>16</v>
      </c>
      <c r="J412" s="4" t="s">
        <v>17</v>
      </c>
      <c r="K412" s="13">
        <v>410793</v>
      </c>
    </row>
    <row r="413" spans="1:11" ht="31.5" x14ac:dyDescent="0.2">
      <c r="A413" s="4" t="s">
        <v>1007</v>
      </c>
      <c r="B413" s="11" t="s">
        <v>1008</v>
      </c>
      <c r="C413" s="9" t="s">
        <v>2408</v>
      </c>
      <c r="D413" s="6">
        <v>180</v>
      </c>
      <c r="E413" s="12">
        <v>10</v>
      </c>
      <c r="F413" s="34">
        <v>5</v>
      </c>
      <c r="G413" s="6">
        <v>5</v>
      </c>
      <c r="H413" s="6">
        <v>50</v>
      </c>
      <c r="I413" s="4" t="s">
        <v>16</v>
      </c>
      <c r="J413" s="4" t="s">
        <v>17</v>
      </c>
      <c r="K413" s="13">
        <v>478552</v>
      </c>
    </row>
    <row r="414" spans="1:11" ht="31.5" x14ac:dyDescent="0.2">
      <c r="A414" s="4" t="s">
        <v>1009</v>
      </c>
      <c r="B414" s="11" t="s">
        <v>1010</v>
      </c>
      <c r="C414" s="9" t="s">
        <v>2409</v>
      </c>
      <c r="D414" s="6">
        <v>180</v>
      </c>
      <c r="E414" s="12">
        <v>10</v>
      </c>
      <c r="F414" s="34">
        <v>3.9</v>
      </c>
      <c r="G414" s="6">
        <v>5</v>
      </c>
      <c r="H414" s="6">
        <v>75</v>
      </c>
      <c r="I414" s="4" t="s">
        <v>16</v>
      </c>
      <c r="J414" s="4" t="s">
        <v>17</v>
      </c>
      <c r="K414" s="13">
        <v>959970</v>
      </c>
    </row>
    <row r="415" spans="1:11" ht="31.5" x14ac:dyDescent="0.2">
      <c r="A415" s="4" t="s">
        <v>1011</v>
      </c>
      <c r="B415" s="11" t="s">
        <v>1012</v>
      </c>
      <c r="C415" s="9" t="s">
        <v>2410</v>
      </c>
      <c r="D415" s="6">
        <v>180</v>
      </c>
      <c r="E415" s="12">
        <v>10</v>
      </c>
      <c r="F415" s="34">
        <v>3.5</v>
      </c>
      <c r="G415" s="6">
        <v>5</v>
      </c>
      <c r="H415" s="6">
        <v>78</v>
      </c>
      <c r="I415" s="4" t="s">
        <v>16</v>
      </c>
      <c r="J415" s="4" t="s">
        <v>17</v>
      </c>
      <c r="K415" s="13">
        <v>1103857</v>
      </c>
    </row>
    <row r="416" spans="1:11" ht="31.5" x14ac:dyDescent="0.2">
      <c r="A416" s="15"/>
      <c r="B416" s="3" t="s">
        <v>1013</v>
      </c>
      <c r="C416" s="8" t="s">
        <v>1014</v>
      </c>
      <c r="D416" s="15"/>
      <c r="E416" s="15"/>
      <c r="F416" s="15"/>
      <c r="G416" s="15"/>
      <c r="H416" s="15"/>
      <c r="I416" s="15"/>
      <c r="J416" s="15"/>
      <c r="K416" s="10"/>
    </row>
    <row r="417" spans="1:11" ht="31.5" x14ac:dyDescent="0.2">
      <c r="A417" s="4" t="s">
        <v>1015</v>
      </c>
      <c r="B417" s="11" t="s">
        <v>1016</v>
      </c>
      <c r="C417" s="9" t="s">
        <v>2411</v>
      </c>
      <c r="D417" s="6">
        <v>180</v>
      </c>
      <c r="E417" s="12">
        <v>12</v>
      </c>
      <c r="F417" s="34">
        <v>5.2</v>
      </c>
      <c r="G417" s="6">
        <v>5</v>
      </c>
      <c r="H417" s="6">
        <v>2</v>
      </c>
      <c r="I417" s="4" t="s">
        <v>291</v>
      </c>
      <c r="J417" s="4" t="s">
        <v>115</v>
      </c>
      <c r="K417" s="13">
        <v>2866</v>
      </c>
    </row>
    <row r="418" spans="1:11" ht="31.5" x14ac:dyDescent="0.2">
      <c r="A418" s="4" t="s">
        <v>1017</v>
      </c>
      <c r="B418" s="11" t="s">
        <v>1018</v>
      </c>
      <c r="C418" s="9" t="s">
        <v>2412</v>
      </c>
      <c r="D418" s="6">
        <v>180</v>
      </c>
      <c r="E418" s="12">
        <v>11</v>
      </c>
      <c r="F418" s="34">
        <v>3.8</v>
      </c>
      <c r="G418" s="6">
        <v>5</v>
      </c>
      <c r="H418" s="6">
        <v>86</v>
      </c>
      <c r="I418" s="4" t="s">
        <v>291</v>
      </c>
      <c r="J418" s="4" t="s">
        <v>115</v>
      </c>
      <c r="K418" s="13">
        <v>143199</v>
      </c>
    </row>
    <row r="419" spans="1:11" ht="31.5" x14ac:dyDescent="0.2">
      <c r="A419" s="4" t="s">
        <v>1019</v>
      </c>
      <c r="B419" s="11" t="s">
        <v>1020</v>
      </c>
      <c r="C419" s="9" t="s">
        <v>2403</v>
      </c>
      <c r="D419" s="6">
        <v>180</v>
      </c>
      <c r="E419" s="12">
        <v>11</v>
      </c>
      <c r="F419" s="34">
        <v>3.4</v>
      </c>
      <c r="G419" s="6">
        <v>5</v>
      </c>
      <c r="H419" s="6">
        <v>125</v>
      </c>
      <c r="I419" s="4" t="s">
        <v>291</v>
      </c>
      <c r="J419" s="4" t="s">
        <v>17</v>
      </c>
      <c r="K419" s="13">
        <v>309098</v>
      </c>
    </row>
    <row r="420" spans="1:11" ht="31.5" x14ac:dyDescent="0.2">
      <c r="A420" s="15"/>
      <c r="B420" s="3" t="s">
        <v>1021</v>
      </c>
      <c r="C420" s="8" t="s">
        <v>1022</v>
      </c>
      <c r="D420" s="15"/>
      <c r="E420" s="15"/>
      <c r="F420" s="15"/>
      <c r="G420" s="15"/>
      <c r="H420" s="15"/>
      <c r="I420" s="15"/>
      <c r="J420" s="15"/>
      <c r="K420" s="10"/>
    </row>
    <row r="421" spans="1:11" ht="31.5" x14ac:dyDescent="0.2">
      <c r="A421" s="15"/>
      <c r="B421" s="3" t="s">
        <v>1023</v>
      </c>
      <c r="C421" s="8" t="s">
        <v>1024</v>
      </c>
      <c r="D421" s="15"/>
      <c r="E421" s="15"/>
      <c r="F421" s="15"/>
      <c r="G421" s="15"/>
      <c r="H421" s="15"/>
      <c r="I421" s="15"/>
      <c r="J421" s="15"/>
      <c r="K421" s="10"/>
    </row>
    <row r="422" spans="1:11" ht="31.5" x14ac:dyDescent="0.2">
      <c r="A422" s="4" t="s">
        <v>1025</v>
      </c>
      <c r="B422" s="11" t="s">
        <v>1026</v>
      </c>
      <c r="C422" s="14" t="s">
        <v>239</v>
      </c>
      <c r="D422" s="6">
        <v>260</v>
      </c>
      <c r="E422" s="6">
        <v>11</v>
      </c>
      <c r="F422" s="34">
        <v>5.9</v>
      </c>
      <c r="G422" s="6">
        <v>6</v>
      </c>
      <c r="H422" s="15"/>
      <c r="I422" s="15"/>
      <c r="J422" s="15"/>
      <c r="K422" s="13">
        <v>490476</v>
      </c>
    </row>
    <row r="423" spans="1:11" ht="31.5" x14ac:dyDescent="0.2">
      <c r="A423" s="4" t="s">
        <v>1027</v>
      </c>
      <c r="B423" s="11" t="s">
        <v>1028</v>
      </c>
      <c r="C423" s="14" t="s">
        <v>427</v>
      </c>
      <c r="D423" s="6">
        <v>290</v>
      </c>
      <c r="E423" s="12">
        <v>11</v>
      </c>
      <c r="F423" s="34">
        <v>5.9</v>
      </c>
      <c r="G423" s="6">
        <v>6</v>
      </c>
      <c r="H423" s="15"/>
      <c r="I423" s="15"/>
      <c r="J423" s="15"/>
      <c r="K423" s="13">
        <v>721153</v>
      </c>
    </row>
    <row r="424" spans="1:11" ht="31.5" x14ac:dyDescent="0.2">
      <c r="A424" s="4" t="s">
        <v>1029</v>
      </c>
      <c r="B424" s="11" t="s">
        <v>1030</v>
      </c>
      <c r="C424" s="14" t="s">
        <v>369</v>
      </c>
      <c r="D424" s="6">
        <v>290</v>
      </c>
      <c r="E424" s="12">
        <v>11</v>
      </c>
      <c r="F424" s="34">
        <v>5.9</v>
      </c>
      <c r="G424" s="6">
        <v>6</v>
      </c>
      <c r="H424" s="15"/>
      <c r="I424" s="15"/>
      <c r="J424" s="15"/>
      <c r="K424" s="13">
        <v>901384</v>
      </c>
    </row>
    <row r="425" spans="1:11" ht="31.5" x14ac:dyDescent="0.2">
      <c r="A425" s="4" t="s">
        <v>1031</v>
      </c>
      <c r="B425" s="11" t="s">
        <v>1032</v>
      </c>
      <c r="C425" s="14" t="s">
        <v>1033</v>
      </c>
      <c r="D425" s="6">
        <v>290</v>
      </c>
      <c r="E425" s="12">
        <v>11</v>
      </c>
      <c r="F425" s="34">
        <v>5.5</v>
      </c>
      <c r="G425" s="6">
        <v>6</v>
      </c>
      <c r="H425" s="15"/>
      <c r="I425" s="15"/>
      <c r="J425" s="15"/>
      <c r="K425" s="13">
        <v>1207730</v>
      </c>
    </row>
    <row r="426" spans="1:11" ht="31.5" x14ac:dyDescent="0.2">
      <c r="A426" s="4" t="s">
        <v>1034</v>
      </c>
      <c r="B426" s="11" t="s">
        <v>1035</v>
      </c>
      <c r="C426" s="14" t="s">
        <v>1036</v>
      </c>
      <c r="D426" s="6">
        <v>290</v>
      </c>
      <c r="E426" s="12">
        <v>11</v>
      </c>
      <c r="F426" s="34">
        <v>5.5</v>
      </c>
      <c r="G426" s="6">
        <v>6</v>
      </c>
      <c r="H426" s="15"/>
      <c r="I426" s="15"/>
      <c r="J426" s="15"/>
      <c r="K426" s="13">
        <v>1420866</v>
      </c>
    </row>
    <row r="427" spans="1:11" ht="31.5" x14ac:dyDescent="0.2">
      <c r="A427" s="4" t="s">
        <v>1037</v>
      </c>
      <c r="B427" s="11" t="s">
        <v>1038</v>
      </c>
      <c r="C427" s="14" t="s">
        <v>1039</v>
      </c>
      <c r="D427" s="6">
        <v>290</v>
      </c>
      <c r="E427" s="12">
        <v>11</v>
      </c>
      <c r="F427" s="34">
        <v>5.2</v>
      </c>
      <c r="G427" s="6">
        <v>6</v>
      </c>
      <c r="H427" s="15"/>
      <c r="I427" s="15"/>
      <c r="J427" s="15"/>
      <c r="K427" s="13">
        <v>2012922</v>
      </c>
    </row>
    <row r="428" spans="1:11" ht="31.5" x14ac:dyDescent="0.2">
      <c r="A428" s="4" t="s">
        <v>1040</v>
      </c>
      <c r="B428" s="11" t="s">
        <v>1041</v>
      </c>
      <c r="C428" s="14" t="s">
        <v>1042</v>
      </c>
      <c r="D428" s="6">
        <v>290</v>
      </c>
      <c r="E428" s="12">
        <v>11</v>
      </c>
      <c r="F428" s="34">
        <v>5.2</v>
      </c>
      <c r="G428" s="6">
        <v>6</v>
      </c>
      <c r="H428" s="15"/>
      <c r="I428" s="15"/>
      <c r="J428" s="15"/>
      <c r="K428" s="13">
        <v>2368110</v>
      </c>
    </row>
    <row r="429" spans="1:11" ht="31.5" x14ac:dyDescent="0.2">
      <c r="A429" s="15"/>
      <c r="B429" s="3" t="s">
        <v>1043</v>
      </c>
      <c r="C429" s="8" t="s">
        <v>1044</v>
      </c>
      <c r="D429" s="15"/>
      <c r="E429" s="15"/>
      <c r="F429" s="15"/>
      <c r="G429" s="15"/>
      <c r="H429" s="15"/>
      <c r="I429" s="15"/>
      <c r="J429" s="15"/>
      <c r="K429" s="10"/>
    </row>
    <row r="430" spans="1:11" ht="31.5" x14ac:dyDescent="0.2">
      <c r="A430" s="4" t="s">
        <v>1045</v>
      </c>
      <c r="B430" s="11" t="s">
        <v>1046</v>
      </c>
      <c r="C430" s="14" t="s">
        <v>266</v>
      </c>
      <c r="D430" s="6">
        <v>230</v>
      </c>
      <c r="E430" s="12">
        <v>11</v>
      </c>
      <c r="F430" s="34">
        <v>5.9</v>
      </c>
      <c r="G430" s="6">
        <v>6</v>
      </c>
      <c r="H430" s="15"/>
      <c r="I430" s="15"/>
      <c r="J430" s="15"/>
      <c r="K430" s="13">
        <v>121530</v>
      </c>
    </row>
    <row r="431" spans="1:11" ht="31.5" x14ac:dyDescent="0.2">
      <c r="A431" s="4" t="s">
        <v>1047</v>
      </c>
      <c r="B431" s="11" t="s">
        <v>1048</v>
      </c>
      <c r="C431" s="14" t="s">
        <v>427</v>
      </c>
      <c r="D431" s="6">
        <v>230</v>
      </c>
      <c r="E431" s="12">
        <v>11</v>
      </c>
      <c r="F431" s="34">
        <v>5.9</v>
      </c>
      <c r="G431" s="6">
        <v>6</v>
      </c>
      <c r="H431" s="15"/>
      <c r="I431" s="15"/>
      <c r="J431" s="15"/>
      <c r="K431" s="13">
        <v>211645</v>
      </c>
    </row>
    <row r="432" spans="1:11" ht="31.5" x14ac:dyDescent="0.2">
      <c r="A432" s="4" t="s">
        <v>1049</v>
      </c>
      <c r="B432" s="11" t="s">
        <v>1050</v>
      </c>
      <c r="C432" s="14" t="s">
        <v>369</v>
      </c>
      <c r="D432" s="6">
        <v>230</v>
      </c>
      <c r="E432" s="12">
        <v>11</v>
      </c>
      <c r="F432" s="34">
        <v>5.9</v>
      </c>
      <c r="G432" s="6">
        <v>6</v>
      </c>
      <c r="H432" s="15"/>
      <c r="I432" s="15"/>
      <c r="J432" s="15"/>
      <c r="K432" s="13">
        <v>222193</v>
      </c>
    </row>
    <row r="433" spans="1:11" ht="31.5" x14ac:dyDescent="0.2">
      <c r="A433" s="4" t="s">
        <v>1051</v>
      </c>
      <c r="B433" s="3" t="s">
        <v>1052</v>
      </c>
      <c r="C433" s="8" t="s">
        <v>1053</v>
      </c>
      <c r="D433" s="6">
        <v>230</v>
      </c>
      <c r="E433" s="12">
        <v>13</v>
      </c>
      <c r="F433" s="34">
        <v>5.2</v>
      </c>
      <c r="G433" s="6">
        <v>6</v>
      </c>
      <c r="H433" s="15"/>
      <c r="I433" s="15"/>
      <c r="J433" s="15"/>
      <c r="K433" s="13">
        <v>343952</v>
      </c>
    </row>
    <row r="434" spans="1:11" ht="31.5" x14ac:dyDescent="0.2">
      <c r="A434" s="15"/>
      <c r="B434" s="3" t="s">
        <v>1054</v>
      </c>
      <c r="C434" s="8" t="s">
        <v>1055</v>
      </c>
      <c r="D434" s="15"/>
      <c r="E434" s="15"/>
      <c r="F434" s="15"/>
      <c r="G434" s="15"/>
      <c r="H434" s="15"/>
      <c r="I434" s="15"/>
      <c r="J434" s="15"/>
      <c r="K434" s="10"/>
    </row>
    <row r="435" spans="1:11" ht="31.5" x14ac:dyDescent="0.2">
      <c r="A435" s="4" t="s">
        <v>1056</v>
      </c>
      <c r="B435" s="11" t="s">
        <v>1057</v>
      </c>
      <c r="C435" s="14" t="s">
        <v>194</v>
      </c>
      <c r="D435" s="6">
        <v>230</v>
      </c>
      <c r="E435" s="12">
        <v>11</v>
      </c>
      <c r="F435" s="34">
        <v>5.2</v>
      </c>
      <c r="G435" s="6">
        <v>6</v>
      </c>
      <c r="H435" s="6">
        <v>44</v>
      </c>
      <c r="I435" s="4" t="s">
        <v>16</v>
      </c>
      <c r="J435" s="4" t="s">
        <v>1058</v>
      </c>
      <c r="K435" s="13">
        <v>258000</v>
      </c>
    </row>
    <row r="436" spans="1:11" ht="31.5" x14ac:dyDescent="0.2">
      <c r="A436" s="4" t="s">
        <v>1059</v>
      </c>
      <c r="B436" s="11" t="s">
        <v>1060</v>
      </c>
      <c r="C436" s="14" t="s">
        <v>211</v>
      </c>
      <c r="D436" s="6">
        <v>230</v>
      </c>
      <c r="E436" s="12">
        <v>11</v>
      </c>
      <c r="F436" s="34">
        <v>5.2</v>
      </c>
      <c r="G436" s="6">
        <v>6</v>
      </c>
      <c r="H436" s="6">
        <v>131</v>
      </c>
      <c r="I436" s="4" t="s">
        <v>16</v>
      </c>
      <c r="J436" s="15" t="s">
        <v>2413</v>
      </c>
      <c r="K436" s="13">
        <v>887000</v>
      </c>
    </row>
    <row r="437" spans="1:11" ht="31.5" x14ac:dyDescent="0.2">
      <c r="A437" s="15"/>
      <c r="B437" s="3" t="s">
        <v>1061</v>
      </c>
      <c r="C437" s="8" t="s">
        <v>1062</v>
      </c>
      <c r="D437" s="15"/>
      <c r="E437" s="15"/>
      <c r="F437" s="15"/>
      <c r="G437" s="15"/>
      <c r="H437" s="15"/>
      <c r="I437" s="15"/>
      <c r="J437" s="15"/>
      <c r="K437" s="10"/>
    </row>
    <row r="438" spans="1:11" ht="31.5" x14ac:dyDescent="0.2">
      <c r="A438" s="4" t="s">
        <v>1063</v>
      </c>
      <c r="B438" s="11" t="s">
        <v>1064</v>
      </c>
      <c r="C438" s="14" t="s">
        <v>1065</v>
      </c>
      <c r="D438" s="6">
        <v>260</v>
      </c>
      <c r="E438" s="12">
        <v>12</v>
      </c>
      <c r="F438" s="34">
        <v>6</v>
      </c>
      <c r="G438" s="6">
        <v>6</v>
      </c>
      <c r="H438" s="6">
        <v>3</v>
      </c>
      <c r="I438" s="4" t="s">
        <v>16</v>
      </c>
      <c r="J438" s="4" t="s">
        <v>1058</v>
      </c>
      <c r="K438" s="13">
        <v>94701</v>
      </c>
    </row>
    <row r="439" spans="1:11" ht="31.5" x14ac:dyDescent="0.2">
      <c r="A439" s="4" t="s">
        <v>1066</v>
      </c>
      <c r="B439" s="11" t="s">
        <v>1067</v>
      </c>
      <c r="C439" s="14" t="s">
        <v>1068</v>
      </c>
      <c r="D439" s="6">
        <v>260</v>
      </c>
      <c r="E439" s="12">
        <v>12</v>
      </c>
      <c r="F439" s="34">
        <v>6</v>
      </c>
      <c r="G439" s="6">
        <v>6</v>
      </c>
      <c r="H439" s="6">
        <v>5</v>
      </c>
      <c r="I439" s="4" t="s">
        <v>16</v>
      </c>
      <c r="J439" s="4" t="s">
        <v>1058</v>
      </c>
      <c r="K439" s="13">
        <v>103988</v>
      </c>
    </row>
    <row r="440" spans="1:11" ht="31.5" x14ac:dyDescent="0.2">
      <c r="A440" s="4" t="s">
        <v>1069</v>
      </c>
      <c r="B440" s="11" t="s">
        <v>1070</v>
      </c>
      <c r="C440" s="14" t="s">
        <v>1071</v>
      </c>
      <c r="D440" s="6">
        <v>260</v>
      </c>
      <c r="E440" s="12">
        <v>12</v>
      </c>
      <c r="F440" s="34">
        <v>5.4</v>
      </c>
      <c r="G440" s="6">
        <v>6</v>
      </c>
      <c r="H440" s="6">
        <v>6</v>
      </c>
      <c r="I440" s="4" t="s">
        <v>16</v>
      </c>
      <c r="J440" s="4" t="s">
        <v>1058</v>
      </c>
      <c r="K440" s="13">
        <v>112816</v>
      </c>
    </row>
    <row r="441" spans="1:11" ht="31.5" x14ac:dyDescent="0.2">
      <c r="A441" s="4" t="s">
        <v>1072</v>
      </c>
      <c r="B441" s="11" t="s">
        <v>1073</v>
      </c>
      <c r="C441" s="14" t="s">
        <v>1074</v>
      </c>
      <c r="D441" s="6">
        <v>260</v>
      </c>
      <c r="E441" s="12">
        <v>12</v>
      </c>
      <c r="F441" s="34">
        <v>5.4</v>
      </c>
      <c r="G441" s="6">
        <v>6</v>
      </c>
      <c r="H441" s="6">
        <v>10</v>
      </c>
      <c r="I441" s="4" t="s">
        <v>16</v>
      </c>
      <c r="J441" s="15" t="s">
        <v>2414</v>
      </c>
      <c r="K441" s="13">
        <v>144918</v>
      </c>
    </row>
    <row r="442" spans="1:11" ht="31.5" x14ac:dyDescent="0.2">
      <c r="A442" s="4" t="s">
        <v>1075</v>
      </c>
      <c r="B442" s="11" t="s">
        <v>1076</v>
      </c>
      <c r="C442" s="14" t="s">
        <v>73</v>
      </c>
      <c r="D442" s="6">
        <v>260</v>
      </c>
      <c r="E442" s="12">
        <v>11</v>
      </c>
      <c r="F442" s="34">
        <v>4.5999999999999996</v>
      </c>
      <c r="G442" s="6">
        <v>6</v>
      </c>
      <c r="H442" s="6">
        <v>14</v>
      </c>
      <c r="I442" s="4" t="s">
        <v>16</v>
      </c>
      <c r="J442" s="15" t="s">
        <v>2414</v>
      </c>
      <c r="K442" s="13">
        <v>207403</v>
      </c>
    </row>
    <row r="443" spans="1:11" ht="31.5" x14ac:dyDescent="0.2">
      <c r="A443" s="4" t="s">
        <v>1077</v>
      </c>
      <c r="B443" s="11" t="s">
        <v>1078</v>
      </c>
      <c r="C443" s="14" t="s">
        <v>1079</v>
      </c>
      <c r="D443" s="6">
        <v>260</v>
      </c>
      <c r="E443" s="12">
        <v>11</v>
      </c>
      <c r="F443" s="34">
        <v>4.5999999999999996</v>
      </c>
      <c r="G443" s="6">
        <v>6</v>
      </c>
      <c r="H443" s="6">
        <v>19</v>
      </c>
      <c r="I443" s="4" t="s">
        <v>16</v>
      </c>
      <c r="J443" s="15" t="s">
        <v>2414</v>
      </c>
      <c r="K443" s="13">
        <v>278115</v>
      </c>
    </row>
    <row r="444" spans="1:11" ht="31.5" x14ac:dyDescent="0.2">
      <c r="A444" s="4" t="s">
        <v>1080</v>
      </c>
      <c r="B444" s="11" t="s">
        <v>1081</v>
      </c>
      <c r="C444" s="14" t="s">
        <v>831</v>
      </c>
      <c r="D444" s="6">
        <v>260</v>
      </c>
      <c r="E444" s="12">
        <v>11</v>
      </c>
      <c r="F444" s="34">
        <v>4.5999999999999996</v>
      </c>
      <c r="G444" s="6">
        <v>6</v>
      </c>
      <c r="H444" s="6">
        <v>23</v>
      </c>
      <c r="I444" s="4" t="s">
        <v>16</v>
      </c>
      <c r="J444" s="15" t="s">
        <v>2415</v>
      </c>
      <c r="K444" s="13">
        <v>364360</v>
      </c>
    </row>
    <row r="445" spans="1:11" ht="31.5" x14ac:dyDescent="0.2">
      <c r="A445" s="15"/>
      <c r="B445" s="3" t="s">
        <v>1082</v>
      </c>
      <c r="C445" s="8" t="s">
        <v>1083</v>
      </c>
      <c r="D445" s="15"/>
      <c r="E445" s="15"/>
      <c r="F445" s="15"/>
      <c r="G445" s="15"/>
      <c r="H445" s="15"/>
      <c r="I445" s="15"/>
      <c r="J445" s="15"/>
      <c r="K445" s="10"/>
    </row>
    <row r="446" spans="1:11" ht="47.25" x14ac:dyDescent="0.2">
      <c r="A446" s="16" t="s">
        <v>1084</v>
      </c>
      <c r="B446" s="17" t="s">
        <v>1085</v>
      </c>
      <c r="C446" s="18" t="s">
        <v>73</v>
      </c>
      <c r="D446" s="19">
        <v>260</v>
      </c>
      <c r="E446" s="20">
        <v>9.5</v>
      </c>
      <c r="F446" s="36">
        <v>5.2</v>
      </c>
      <c r="G446" s="19">
        <v>6</v>
      </c>
      <c r="H446" s="19">
        <v>68</v>
      </c>
      <c r="I446" s="16" t="s">
        <v>16</v>
      </c>
      <c r="J446" s="15" t="s">
        <v>2416</v>
      </c>
      <c r="K446" s="21">
        <v>258000</v>
      </c>
    </row>
    <row r="447" spans="1:11" ht="63" x14ac:dyDescent="0.2">
      <c r="A447" s="16" t="s">
        <v>1086</v>
      </c>
      <c r="B447" s="17" t="s">
        <v>1087</v>
      </c>
      <c r="C447" s="18" t="s">
        <v>831</v>
      </c>
      <c r="D447" s="19">
        <v>260</v>
      </c>
      <c r="E447" s="20">
        <v>9.5</v>
      </c>
      <c r="F447" s="36">
        <v>5</v>
      </c>
      <c r="G447" s="19">
        <v>6</v>
      </c>
      <c r="H447" s="19">
        <v>95</v>
      </c>
      <c r="I447" s="16" t="s">
        <v>16</v>
      </c>
      <c r="J447" s="4" t="s">
        <v>1088</v>
      </c>
      <c r="K447" s="21">
        <v>612500</v>
      </c>
    </row>
    <row r="448" spans="1:11" ht="63" x14ac:dyDescent="0.2">
      <c r="A448" s="16" t="s">
        <v>1089</v>
      </c>
      <c r="B448" s="17" t="s">
        <v>1090</v>
      </c>
      <c r="C448" s="18" t="s">
        <v>1091</v>
      </c>
      <c r="D448" s="19">
        <v>260</v>
      </c>
      <c r="E448" s="20">
        <v>9.5</v>
      </c>
      <c r="F448" s="36">
        <v>5</v>
      </c>
      <c r="G448" s="19">
        <v>6</v>
      </c>
      <c r="H448" s="19">
        <v>148</v>
      </c>
      <c r="I448" s="16" t="s">
        <v>16</v>
      </c>
      <c r="J448" s="4" t="s">
        <v>1088</v>
      </c>
      <c r="K448" s="21">
        <v>787238</v>
      </c>
    </row>
    <row r="449" spans="1:11" ht="63" x14ac:dyDescent="0.2">
      <c r="A449" s="16" t="s">
        <v>1092</v>
      </c>
      <c r="B449" s="17" t="s">
        <v>1093</v>
      </c>
      <c r="C449" s="18" t="s">
        <v>843</v>
      </c>
      <c r="D449" s="19">
        <v>260</v>
      </c>
      <c r="E449" s="20">
        <v>9.5</v>
      </c>
      <c r="F449" s="36">
        <v>5</v>
      </c>
      <c r="G449" s="19">
        <v>6</v>
      </c>
      <c r="H449" s="19">
        <v>202</v>
      </c>
      <c r="I449" s="16" t="s">
        <v>16</v>
      </c>
      <c r="J449" s="4" t="s">
        <v>1088</v>
      </c>
      <c r="K449" s="21">
        <v>887000</v>
      </c>
    </row>
    <row r="450" spans="1:11" ht="78.75" x14ac:dyDescent="0.2">
      <c r="A450" s="16" t="s">
        <v>1094</v>
      </c>
      <c r="B450" s="17" t="s">
        <v>1095</v>
      </c>
      <c r="C450" s="18" t="s">
        <v>1096</v>
      </c>
      <c r="D450" s="19">
        <v>260</v>
      </c>
      <c r="E450" s="20">
        <v>9.5</v>
      </c>
      <c r="F450" s="36">
        <v>4.2</v>
      </c>
      <c r="G450" s="19">
        <v>6</v>
      </c>
      <c r="H450" s="19">
        <v>315</v>
      </c>
      <c r="I450" s="16" t="s">
        <v>16</v>
      </c>
      <c r="J450" s="15" t="s">
        <v>2417</v>
      </c>
      <c r="K450" s="21">
        <v>1318800</v>
      </c>
    </row>
    <row r="451" spans="1:11" ht="63" x14ac:dyDescent="0.2">
      <c r="A451" s="16" t="s">
        <v>1097</v>
      </c>
      <c r="B451" s="17" t="s">
        <v>1098</v>
      </c>
      <c r="C451" s="18" t="s">
        <v>1099</v>
      </c>
      <c r="D451" s="19">
        <v>270</v>
      </c>
      <c r="E451" s="20">
        <v>9.5</v>
      </c>
      <c r="F451" s="36">
        <v>3.8</v>
      </c>
      <c r="G451" s="19">
        <v>6</v>
      </c>
      <c r="H451" s="19">
        <v>714</v>
      </c>
      <c r="I451" s="16" t="s">
        <v>16</v>
      </c>
      <c r="J451" s="15" t="s">
        <v>2418</v>
      </c>
      <c r="K451" s="21">
        <v>9851500</v>
      </c>
    </row>
    <row r="452" spans="1:11" ht="31.5" x14ac:dyDescent="0.2">
      <c r="A452" s="15"/>
      <c r="B452" s="3" t="s">
        <v>1100</v>
      </c>
      <c r="C452" s="8" t="s">
        <v>1101</v>
      </c>
      <c r="D452" s="15"/>
      <c r="E452" s="15"/>
      <c r="F452" s="15"/>
      <c r="G452" s="15"/>
      <c r="H452" s="15"/>
      <c r="I452" s="15"/>
      <c r="J452" s="15"/>
      <c r="K452" s="10"/>
    </row>
    <row r="453" spans="1:11" ht="110.25" x14ac:dyDescent="0.2">
      <c r="A453" s="16" t="s">
        <v>1102</v>
      </c>
      <c r="B453" s="17" t="s">
        <v>1103</v>
      </c>
      <c r="C453" s="18" t="s">
        <v>1104</v>
      </c>
      <c r="D453" s="19">
        <v>290</v>
      </c>
      <c r="E453" s="20">
        <v>7</v>
      </c>
      <c r="F453" s="36">
        <v>5.0999999999999996</v>
      </c>
      <c r="G453" s="19">
        <v>6</v>
      </c>
      <c r="H453" s="19">
        <v>520</v>
      </c>
      <c r="I453" s="16" t="s">
        <v>16</v>
      </c>
      <c r="J453" s="15" t="s">
        <v>2419</v>
      </c>
      <c r="K453" s="21">
        <v>11237300</v>
      </c>
    </row>
    <row r="454" spans="1:11" ht="31.5" x14ac:dyDescent="0.2">
      <c r="A454" s="15"/>
      <c r="B454" s="3" t="s">
        <v>1105</v>
      </c>
      <c r="C454" s="8" t="s">
        <v>1106</v>
      </c>
      <c r="D454" s="15"/>
      <c r="E454" s="15"/>
      <c r="F454" s="15"/>
      <c r="G454" s="15"/>
      <c r="H454" s="15"/>
      <c r="I454" s="15"/>
      <c r="J454" s="15"/>
      <c r="K454" s="10"/>
    </row>
    <row r="455" spans="1:11" ht="110.25" x14ac:dyDescent="0.2">
      <c r="A455" s="16" t="s">
        <v>1107</v>
      </c>
      <c r="B455" s="17" t="s">
        <v>1108</v>
      </c>
      <c r="C455" s="18" t="s">
        <v>1109</v>
      </c>
      <c r="D455" s="19">
        <v>290</v>
      </c>
      <c r="E455" s="20">
        <v>7</v>
      </c>
      <c r="F455" s="36">
        <v>4.5</v>
      </c>
      <c r="G455" s="19">
        <v>6</v>
      </c>
      <c r="H455" s="19">
        <v>1751</v>
      </c>
      <c r="I455" s="16" t="s">
        <v>16</v>
      </c>
      <c r="J455" s="15" t="s">
        <v>2419</v>
      </c>
      <c r="K455" s="21">
        <v>34650000</v>
      </c>
    </row>
    <row r="456" spans="1:11" ht="31.5" x14ac:dyDescent="0.2">
      <c r="A456" s="15"/>
      <c r="B456" s="3" t="s">
        <v>1110</v>
      </c>
      <c r="C456" s="8" t="s">
        <v>1111</v>
      </c>
      <c r="D456" s="15"/>
      <c r="E456" s="15"/>
      <c r="F456" s="15"/>
      <c r="G456" s="15"/>
      <c r="H456" s="15"/>
      <c r="I456" s="15"/>
      <c r="J456" s="15"/>
      <c r="K456" s="10"/>
    </row>
    <row r="457" spans="1:11" ht="94.5" x14ac:dyDescent="0.2">
      <c r="A457" s="16" t="s">
        <v>1112</v>
      </c>
      <c r="B457" s="17" t="s">
        <v>1113</v>
      </c>
      <c r="C457" s="18" t="s">
        <v>1114</v>
      </c>
      <c r="D457" s="19">
        <v>290</v>
      </c>
      <c r="E457" s="20">
        <v>9</v>
      </c>
      <c r="F457" s="36">
        <v>4.0999999999999996</v>
      </c>
      <c r="G457" s="19">
        <v>6</v>
      </c>
      <c r="H457" s="19">
        <v>573</v>
      </c>
      <c r="I457" s="16" t="s">
        <v>16</v>
      </c>
      <c r="J457" s="4" t="s">
        <v>1115</v>
      </c>
      <c r="K457" s="21">
        <v>7685500</v>
      </c>
    </row>
    <row r="458" spans="1:11" ht="110.25" x14ac:dyDescent="0.2">
      <c r="A458" s="16" t="s">
        <v>1116</v>
      </c>
      <c r="B458" s="17" t="s">
        <v>1117</v>
      </c>
      <c r="C458" s="18" t="s">
        <v>1118</v>
      </c>
      <c r="D458" s="19">
        <v>290</v>
      </c>
      <c r="E458" s="20">
        <v>7</v>
      </c>
      <c r="F458" s="36">
        <v>3.75</v>
      </c>
      <c r="G458" s="19">
        <v>6</v>
      </c>
      <c r="H458" s="19">
        <v>1008</v>
      </c>
      <c r="I458" s="16" t="s">
        <v>16</v>
      </c>
      <c r="J458" s="15" t="s">
        <v>2420</v>
      </c>
      <c r="K458" s="21">
        <v>20115500</v>
      </c>
    </row>
    <row r="459" spans="1:11" ht="110.25" x14ac:dyDescent="0.2">
      <c r="A459" s="16" t="s">
        <v>1119</v>
      </c>
      <c r="B459" s="17" t="s">
        <v>1120</v>
      </c>
      <c r="C459" s="18" t="s">
        <v>1121</v>
      </c>
      <c r="D459" s="19">
        <v>290</v>
      </c>
      <c r="E459" s="20">
        <v>7</v>
      </c>
      <c r="F459" s="36">
        <v>2.4</v>
      </c>
      <c r="G459" s="19">
        <v>6</v>
      </c>
      <c r="H459" s="19">
        <v>3211</v>
      </c>
      <c r="I459" s="16" t="s">
        <v>16</v>
      </c>
      <c r="J459" s="15" t="s">
        <v>2421</v>
      </c>
      <c r="K459" s="22" t="s">
        <v>2422</v>
      </c>
    </row>
    <row r="460" spans="1:11" ht="31.5" x14ac:dyDescent="0.2">
      <c r="A460" s="15"/>
      <c r="B460" s="3" t="s">
        <v>1122</v>
      </c>
      <c r="C460" s="8" t="s">
        <v>1123</v>
      </c>
      <c r="D460" s="15"/>
      <c r="E460" s="15"/>
      <c r="F460" s="15"/>
      <c r="G460" s="15"/>
      <c r="H460" s="15"/>
      <c r="I460" s="15"/>
      <c r="J460" s="15"/>
      <c r="K460" s="10"/>
    </row>
    <row r="461" spans="1:11" ht="110.25" x14ac:dyDescent="0.2">
      <c r="A461" s="16" t="s">
        <v>1124</v>
      </c>
      <c r="B461" s="17" t="s">
        <v>1125</v>
      </c>
      <c r="C461" s="18" t="s">
        <v>1126</v>
      </c>
      <c r="D461" s="19">
        <v>290</v>
      </c>
      <c r="E461" s="20">
        <v>7</v>
      </c>
      <c r="F461" s="36">
        <v>6.5</v>
      </c>
      <c r="G461" s="19">
        <v>6</v>
      </c>
      <c r="H461" s="19">
        <v>1446</v>
      </c>
      <c r="I461" s="16" t="s">
        <v>16</v>
      </c>
      <c r="J461" s="15" t="s">
        <v>2423</v>
      </c>
      <c r="K461" s="21">
        <v>11388400</v>
      </c>
    </row>
    <row r="462" spans="1:11" ht="110.25" x14ac:dyDescent="0.2">
      <c r="A462" s="16" t="s">
        <v>1127</v>
      </c>
      <c r="B462" s="17" t="s">
        <v>1128</v>
      </c>
      <c r="C462" s="18" t="s">
        <v>1129</v>
      </c>
      <c r="D462" s="19">
        <v>290</v>
      </c>
      <c r="E462" s="20">
        <v>7</v>
      </c>
      <c r="F462" s="36">
        <v>6</v>
      </c>
      <c r="G462" s="19">
        <v>6</v>
      </c>
      <c r="H462" s="19">
        <v>5232</v>
      </c>
      <c r="I462" s="16" t="s">
        <v>16</v>
      </c>
      <c r="J462" s="15" t="s">
        <v>2424</v>
      </c>
      <c r="K462" s="21">
        <v>65840000</v>
      </c>
    </row>
    <row r="463" spans="1:11" ht="47.25" x14ac:dyDescent="0.2">
      <c r="A463" s="15"/>
      <c r="B463" s="3" t="s">
        <v>1130</v>
      </c>
      <c r="C463" s="8" t="s">
        <v>1131</v>
      </c>
      <c r="D463" s="15"/>
      <c r="E463" s="15"/>
      <c r="F463" s="15"/>
      <c r="G463" s="15"/>
      <c r="H463" s="15"/>
      <c r="I463" s="15"/>
      <c r="J463" s="15"/>
      <c r="K463" s="10"/>
    </row>
    <row r="464" spans="1:11" ht="94.5" x14ac:dyDescent="0.2">
      <c r="A464" s="16" t="s">
        <v>1132</v>
      </c>
      <c r="B464" s="17" t="s">
        <v>1133</v>
      </c>
      <c r="C464" s="9" t="s">
        <v>2425</v>
      </c>
      <c r="D464" s="19">
        <v>290</v>
      </c>
      <c r="E464" s="20">
        <v>9</v>
      </c>
      <c r="F464" s="36">
        <v>5.5</v>
      </c>
      <c r="G464" s="19">
        <v>6</v>
      </c>
      <c r="H464" s="19">
        <v>2663</v>
      </c>
      <c r="I464" s="16" t="s">
        <v>16</v>
      </c>
      <c r="J464" s="4" t="s">
        <v>1134</v>
      </c>
      <c r="K464" s="21">
        <v>38478500</v>
      </c>
    </row>
    <row r="465" spans="1:11" ht="31.5" x14ac:dyDescent="0.2">
      <c r="A465" s="15"/>
      <c r="B465" s="3" t="s">
        <v>1135</v>
      </c>
      <c r="C465" s="8" t="s">
        <v>1136</v>
      </c>
      <c r="D465" s="15"/>
      <c r="E465" s="15"/>
      <c r="F465" s="15"/>
      <c r="G465" s="15"/>
      <c r="H465" s="15"/>
      <c r="I465" s="15"/>
      <c r="J465" s="15"/>
      <c r="K465" s="10"/>
    </row>
    <row r="466" spans="1:11" ht="31.5" x14ac:dyDescent="0.2">
      <c r="A466" s="4" t="s">
        <v>1137</v>
      </c>
      <c r="B466" s="11" t="s">
        <v>1138</v>
      </c>
      <c r="C466" s="9" t="s">
        <v>2348</v>
      </c>
      <c r="D466" s="6">
        <v>250</v>
      </c>
      <c r="E466" s="12">
        <v>10</v>
      </c>
      <c r="F466" s="34">
        <v>5.2</v>
      </c>
      <c r="G466" s="6">
        <v>6</v>
      </c>
      <c r="H466" s="6">
        <v>70</v>
      </c>
      <c r="I466" s="4" t="s">
        <v>16</v>
      </c>
      <c r="J466" s="4" t="s">
        <v>46</v>
      </c>
      <c r="K466" s="13">
        <v>1699696</v>
      </c>
    </row>
    <row r="467" spans="1:11" ht="31.5" x14ac:dyDescent="0.2">
      <c r="A467" s="4" t="s">
        <v>1139</v>
      </c>
      <c r="B467" s="3" t="s">
        <v>1140</v>
      </c>
      <c r="C467" s="8" t="s">
        <v>1141</v>
      </c>
      <c r="D467" s="6">
        <v>170</v>
      </c>
      <c r="E467" s="12">
        <v>25</v>
      </c>
      <c r="F467" s="34">
        <v>7.5</v>
      </c>
      <c r="G467" s="6">
        <v>8</v>
      </c>
      <c r="H467" s="15"/>
      <c r="I467" s="15"/>
      <c r="J467" s="4" t="s">
        <v>1142</v>
      </c>
      <c r="K467" s="13">
        <v>77160</v>
      </c>
    </row>
    <row r="468" spans="1:11" ht="31.5" x14ac:dyDescent="0.2">
      <c r="A468" s="15"/>
      <c r="B468" s="3" t="s">
        <v>1143</v>
      </c>
      <c r="C468" s="8" t="s">
        <v>1144</v>
      </c>
      <c r="D468" s="15"/>
      <c r="E468" s="15"/>
      <c r="F468" s="15"/>
      <c r="G468" s="15"/>
      <c r="H468" s="15"/>
      <c r="I468" s="15"/>
      <c r="J468" s="15"/>
      <c r="K468" s="10"/>
    </row>
    <row r="469" spans="1:11" ht="31.5" x14ac:dyDescent="0.2">
      <c r="A469" s="15"/>
      <c r="B469" s="3" t="s">
        <v>1145</v>
      </c>
      <c r="C469" s="8" t="s">
        <v>1146</v>
      </c>
      <c r="D469" s="15"/>
      <c r="E469" s="15"/>
      <c r="F469" s="15"/>
      <c r="G469" s="15"/>
      <c r="H469" s="15"/>
      <c r="I469" s="15"/>
      <c r="J469" s="15"/>
      <c r="K469" s="10"/>
    </row>
    <row r="470" spans="1:11" ht="31.5" x14ac:dyDescent="0.2">
      <c r="A470" s="4" t="s">
        <v>1147</v>
      </c>
      <c r="B470" s="11" t="s">
        <v>1148</v>
      </c>
      <c r="C470" s="9" t="s">
        <v>2355</v>
      </c>
      <c r="D470" s="6">
        <v>290</v>
      </c>
      <c r="E470" s="12">
        <v>13</v>
      </c>
      <c r="F470" s="34">
        <v>4.8</v>
      </c>
      <c r="G470" s="6">
        <v>6</v>
      </c>
      <c r="H470" s="6">
        <v>52</v>
      </c>
      <c r="I470" s="4" t="s">
        <v>16</v>
      </c>
      <c r="J470" s="4" t="s">
        <v>17</v>
      </c>
      <c r="K470" s="13">
        <v>3125148</v>
      </c>
    </row>
    <row r="471" spans="1:11" ht="31.5" x14ac:dyDescent="0.2">
      <c r="A471" s="4" t="s">
        <v>1149</v>
      </c>
      <c r="B471" s="11" t="s">
        <v>1150</v>
      </c>
      <c r="C471" s="9" t="s">
        <v>2426</v>
      </c>
      <c r="D471" s="6">
        <v>290</v>
      </c>
      <c r="E471" s="12">
        <v>13</v>
      </c>
      <c r="F471" s="34">
        <v>4.8</v>
      </c>
      <c r="G471" s="6">
        <v>6</v>
      </c>
      <c r="H471" s="6">
        <v>65</v>
      </c>
      <c r="I471" s="4" t="s">
        <v>16</v>
      </c>
      <c r="J471" s="4" t="s">
        <v>17</v>
      </c>
      <c r="K471" s="13">
        <v>3593955</v>
      </c>
    </row>
    <row r="472" spans="1:11" ht="31.5" x14ac:dyDescent="0.2">
      <c r="A472" s="15"/>
      <c r="B472" s="3" t="s">
        <v>1151</v>
      </c>
      <c r="C472" s="8" t="s">
        <v>1152</v>
      </c>
      <c r="D472" s="15"/>
      <c r="E472" s="15"/>
      <c r="F472" s="15"/>
      <c r="G472" s="15"/>
      <c r="H472" s="15"/>
      <c r="I472" s="15"/>
      <c r="J472" s="15"/>
      <c r="K472" s="10"/>
    </row>
    <row r="473" spans="1:11" ht="31.5" x14ac:dyDescent="0.2">
      <c r="A473" s="4" t="s">
        <v>1153</v>
      </c>
      <c r="B473" s="11" t="s">
        <v>1154</v>
      </c>
      <c r="C473" s="9" t="s">
        <v>2427</v>
      </c>
      <c r="D473" s="6">
        <v>290</v>
      </c>
      <c r="E473" s="12">
        <v>12</v>
      </c>
      <c r="F473" s="34">
        <v>5.3</v>
      </c>
      <c r="G473" s="6">
        <v>6</v>
      </c>
      <c r="H473" s="6">
        <v>248</v>
      </c>
      <c r="I473" s="4" t="s">
        <v>291</v>
      </c>
      <c r="J473" s="4" t="s">
        <v>115</v>
      </c>
      <c r="K473" s="13">
        <v>975792</v>
      </c>
    </row>
    <row r="474" spans="1:11" ht="31.5" x14ac:dyDescent="0.2">
      <c r="A474" s="15"/>
      <c r="B474" s="3" t="s">
        <v>1155</v>
      </c>
      <c r="C474" s="8" t="s">
        <v>1156</v>
      </c>
      <c r="D474" s="15"/>
      <c r="E474" s="15"/>
      <c r="F474" s="15"/>
      <c r="G474" s="15"/>
      <c r="H474" s="15"/>
      <c r="I474" s="15"/>
      <c r="J474" s="15"/>
      <c r="K474" s="10"/>
    </row>
    <row r="475" spans="1:11" ht="31.5" x14ac:dyDescent="0.2">
      <c r="A475" s="4" t="s">
        <v>1157</v>
      </c>
      <c r="B475" s="11" t="s">
        <v>1158</v>
      </c>
      <c r="C475" s="14" t="s">
        <v>1159</v>
      </c>
      <c r="D475" s="6">
        <v>300</v>
      </c>
      <c r="E475" s="12">
        <v>14</v>
      </c>
      <c r="F475" s="34">
        <v>4.3</v>
      </c>
      <c r="G475" s="6">
        <v>6</v>
      </c>
      <c r="H475" s="6">
        <v>43</v>
      </c>
      <c r="I475" s="4" t="s">
        <v>291</v>
      </c>
      <c r="J475" s="4" t="s">
        <v>17</v>
      </c>
      <c r="K475" s="13">
        <v>29121</v>
      </c>
    </row>
    <row r="476" spans="1:11" ht="31.5" x14ac:dyDescent="0.2">
      <c r="A476" s="4" t="s">
        <v>1160</v>
      </c>
      <c r="B476" s="11" t="s">
        <v>1161</v>
      </c>
      <c r="C476" s="14" t="s">
        <v>1162</v>
      </c>
      <c r="D476" s="6">
        <v>300</v>
      </c>
      <c r="E476" s="12">
        <v>14</v>
      </c>
      <c r="F476" s="34">
        <v>4.3</v>
      </c>
      <c r="G476" s="6">
        <v>6</v>
      </c>
      <c r="H476" s="15"/>
      <c r="I476" s="15"/>
      <c r="J476" s="4" t="s">
        <v>17</v>
      </c>
      <c r="K476" s="13">
        <v>30956</v>
      </c>
    </row>
    <row r="477" spans="1:11" ht="31.5" x14ac:dyDescent="0.2">
      <c r="A477" s="4" t="s">
        <v>1163</v>
      </c>
      <c r="B477" s="11" t="s">
        <v>1164</v>
      </c>
      <c r="C477" s="14" t="s">
        <v>1165</v>
      </c>
      <c r="D477" s="6">
        <v>300</v>
      </c>
      <c r="E477" s="12">
        <v>11</v>
      </c>
      <c r="F477" s="34">
        <v>3.8</v>
      </c>
      <c r="G477" s="6">
        <v>6</v>
      </c>
      <c r="H477" s="6">
        <v>37</v>
      </c>
      <c r="I477" s="4" t="s">
        <v>16</v>
      </c>
      <c r="J477" s="4" t="s">
        <v>17</v>
      </c>
      <c r="K477" s="13">
        <v>3107721</v>
      </c>
    </row>
    <row r="478" spans="1:11" ht="31.5" x14ac:dyDescent="0.2">
      <c r="A478" s="4" t="s">
        <v>1166</v>
      </c>
      <c r="B478" s="11" t="s">
        <v>1167</v>
      </c>
      <c r="C478" s="14" t="s">
        <v>1168</v>
      </c>
      <c r="D478" s="6">
        <v>300</v>
      </c>
      <c r="E478" s="12">
        <v>14</v>
      </c>
      <c r="F478" s="34">
        <v>4.3</v>
      </c>
      <c r="G478" s="6">
        <v>6</v>
      </c>
      <c r="H478" s="6">
        <v>27</v>
      </c>
      <c r="I478" s="4" t="s">
        <v>291</v>
      </c>
      <c r="J478" s="4" t="s">
        <v>17</v>
      </c>
      <c r="K478" s="13">
        <v>247875</v>
      </c>
    </row>
    <row r="479" spans="1:11" ht="31.5" x14ac:dyDescent="0.2">
      <c r="A479" s="15"/>
      <c r="B479" s="3" t="s">
        <v>1169</v>
      </c>
      <c r="C479" s="8" t="s">
        <v>1170</v>
      </c>
      <c r="D479" s="15"/>
      <c r="E479" s="15"/>
      <c r="F479" s="15"/>
      <c r="G479" s="15"/>
      <c r="H479" s="15"/>
      <c r="I479" s="15"/>
      <c r="J479" s="15"/>
      <c r="K479" s="10"/>
    </row>
    <row r="480" spans="1:11" ht="31.5" x14ac:dyDescent="0.2">
      <c r="A480" s="4" t="s">
        <v>1171</v>
      </c>
      <c r="B480" s="11" t="s">
        <v>1172</v>
      </c>
      <c r="C480" s="14" t="s">
        <v>1173</v>
      </c>
      <c r="D480" s="6">
        <v>270</v>
      </c>
      <c r="E480" s="12">
        <v>12</v>
      </c>
      <c r="F480" s="34">
        <v>3.1</v>
      </c>
      <c r="G480" s="6">
        <v>6</v>
      </c>
      <c r="H480" s="6">
        <v>45</v>
      </c>
      <c r="I480" s="4" t="s">
        <v>16</v>
      </c>
      <c r="J480" s="4" t="s">
        <v>17</v>
      </c>
      <c r="K480" s="13">
        <v>781918</v>
      </c>
    </row>
    <row r="481" spans="1:11" ht="47.25" x14ac:dyDescent="0.2">
      <c r="A481" s="15"/>
      <c r="B481" s="3" t="s">
        <v>1174</v>
      </c>
      <c r="C481" s="8" t="s">
        <v>1175</v>
      </c>
      <c r="D481" s="15"/>
      <c r="E481" s="15"/>
      <c r="F481" s="15"/>
      <c r="G481" s="15"/>
      <c r="H481" s="15"/>
      <c r="I481" s="15"/>
      <c r="J481" s="15"/>
      <c r="K481" s="10"/>
    </row>
    <row r="482" spans="1:11" ht="31.5" x14ac:dyDescent="0.2">
      <c r="A482" s="15"/>
      <c r="B482" s="3" t="s">
        <v>1176</v>
      </c>
      <c r="C482" s="8" t="s">
        <v>1177</v>
      </c>
      <c r="D482" s="15"/>
      <c r="E482" s="15"/>
      <c r="F482" s="15"/>
      <c r="G482" s="15"/>
      <c r="H482" s="15"/>
      <c r="I482" s="15"/>
      <c r="J482" s="15"/>
      <c r="K482" s="10"/>
    </row>
    <row r="483" spans="1:11" ht="31.5" x14ac:dyDescent="0.2">
      <c r="A483" s="4" t="s">
        <v>1178</v>
      </c>
      <c r="B483" s="11" t="s">
        <v>1179</v>
      </c>
      <c r="C483" s="14" t="s">
        <v>1180</v>
      </c>
      <c r="D483" s="6">
        <v>180</v>
      </c>
      <c r="E483" s="12">
        <v>16</v>
      </c>
      <c r="F483" s="34">
        <v>4.2</v>
      </c>
      <c r="G483" s="6">
        <v>6</v>
      </c>
      <c r="H483" s="6">
        <v>53</v>
      </c>
      <c r="I483" s="4" t="s">
        <v>16</v>
      </c>
      <c r="J483" s="4" t="s">
        <v>236</v>
      </c>
      <c r="K483" s="13">
        <v>1091245</v>
      </c>
    </row>
    <row r="484" spans="1:11" ht="31.5" x14ac:dyDescent="0.2">
      <c r="A484" s="4" t="s">
        <v>1181</v>
      </c>
      <c r="B484" s="11" t="s">
        <v>1182</v>
      </c>
      <c r="C484" s="14" t="s">
        <v>1183</v>
      </c>
      <c r="D484" s="6">
        <v>150</v>
      </c>
      <c r="E484" s="12">
        <v>17</v>
      </c>
      <c r="F484" s="34">
        <v>4.2</v>
      </c>
      <c r="G484" s="6">
        <v>6</v>
      </c>
      <c r="H484" s="6">
        <v>33</v>
      </c>
      <c r="I484" s="4" t="s">
        <v>114</v>
      </c>
      <c r="J484" s="4" t="s">
        <v>236</v>
      </c>
      <c r="K484" s="13">
        <v>464335</v>
      </c>
    </row>
    <row r="485" spans="1:11" ht="31.5" x14ac:dyDescent="0.2">
      <c r="A485" s="15"/>
      <c r="B485" s="3" t="s">
        <v>1184</v>
      </c>
      <c r="C485" s="8" t="s">
        <v>1185</v>
      </c>
      <c r="D485" s="15"/>
      <c r="E485" s="15"/>
      <c r="F485" s="15"/>
      <c r="G485" s="15"/>
      <c r="H485" s="15"/>
      <c r="I485" s="15"/>
      <c r="J485" s="15"/>
      <c r="K485" s="10"/>
    </row>
    <row r="486" spans="1:11" ht="31.5" x14ac:dyDescent="0.2">
      <c r="A486" s="4" t="s">
        <v>1186</v>
      </c>
      <c r="B486" s="11" t="s">
        <v>1187</v>
      </c>
      <c r="C486" s="14" t="s">
        <v>1188</v>
      </c>
      <c r="D486" s="6">
        <v>260</v>
      </c>
      <c r="E486" s="12">
        <v>15</v>
      </c>
      <c r="F486" s="34">
        <v>3.5</v>
      </c>
      <c r="G486" s="6">
        <v>6</v>
      </c>
      <c r="H486" s="6">
        <v>201</v>
      </c>
      <c r="I486" s="4" t="s">
        <v>291</v>
      </c>
      <c r="J486" s="4" t="s">
        <v>236</v>
      </c>
      <c r="K486" s="13">
        <v>5938103</v>
      </c>
    </row>
    <row r="487" spans="1:11" ht="31.5" x14ac:dyDescent="0.2">
      <c r="A487" s="4" t="s">
        <v>1189</v>
      </c>
      <c r="B487" s="11" t="s">
        <v>1190</v>
      </c>
      <c r="C487" s="14" t="s">
        <v>1191</v>
      </c>
      <c r="D487" s="6">
        <v>150</v>
      </c>
      <c r="E487" s="12">
        <v>15</v>
      </c>
      <c r="F487" s="34">
        <v>3.5</v>
      </c>
      <c r="G487" s="6">
        <v>6</v>
      </c>
      <c r="H487" s="6">
        <v>2</v>
      </c>
      <c r="I487" s="4" t="s">
        <v>291</v>
      </c>
      <c r="J487" s="4" t="s">
        <v>1192</v>
      </c>
      <c r="K487" s="13">
        <v>1755761</v>
      </c>
    </row>
    <row r="488" spans="1:11" ht="31.5" x14ac:dyDescent="0.2">
      <c r="A488" s="15"/>
      <c r="B488" s="3" t="s">
        <v>1193</v>
      </c>
      <c r="C488" s="8" t="s">
        <v>1194</v>
      </c>
      <c r="D488" s="15"/>
      <c r="E488" s="15"/>
      <c r="F488" s="15"/>
      <c r="G488" s="15"/>
      <c r="H488" s="15"/>
      <c r="I488" s="15"/>
      <c r="J488" s="15"/>
      <c r="K488" s="10"/>
    </row>
    <row r="489" spans="1:11" ht="31.5" x14ac:dyDescent="0.2">
      <c r="A489" s="15"/>
      <c r="B489" s="3" t="s">
        <v>1195</v>
      </c>
      <c r="C489" s="8" t="s">
        <v>1196</v>
      </c>
      <c r="D489" s="15"/>
      <c r="E489" s="15"/>
      <c r="F489" s="15"/>
      <c r="G489" s="15"/>
      <c r="H489" s="15"/>
      <c r="I489" s="15"/>
      <c r="J489" s="15"/>
      <c r="K489" s="10"/>
    </row>
    <row r="490" spans="1:11" ht="31.5" x14ac:dyDescent="0.2">
      <c r="A490" s="4" t="s">
        <v>1197</v>
      </c>
      <c r="B490" s="11" t="s">
        <v>1198</v>
      </c>
      <c r="C490" s="14" t="s">
        <v>1199</v>
      </c>
      <c r="D490" s="6">
        <v>190</v>
      </c>
      <c r="E490" s="12">
        <v>17</v>
      </c>
      <c r="F490" s="34">
        <v>4.7</v>
      </c>
      <c r="G490" s="6">
        <v>5</v>
      </c>
      <c r="H490" s="6">
        <v>3</v>
      </c>
      <c r="I490" s="4" t="s">
        <v>291</v>
      </c>
      <c r="J490" s="15"/>
      <c r="K490" s="13">
        <v>3440</v>
      </c>
    </row>
    <row r="491" spans="1:11" ht="31.5" x14ac:dyDescent="0.2">
      <c r="A491" s="4" t="s">
        <v>1200</v>
      </c>
      <c r="B491" s="11" t="s">
        <v>1201</v>
      </c>
      <c r="C491" s="14" t="s">
        <v>1202</v>
      </c>
      <c r="D491" s="6">
        <v>190</v>
      </c>
      <c r="E491" s="12">
        <v>17</v>
      </c>
      <c r="F491" s="34">
        <v>4.7</v>
      </c>
      <c r="G491" s="6">
        <v>5</v>
      </c>
      <c r="H491" s="6">
        <v>5</v>
      </c>
      <c r="I491" s="4" t="s">
        <v>291</v>
      </c>
      <c r="J491" s="15"/>
      <c r="K491" s="13">
        <v>3898</v>
      </c>
    </row>
    <row r="492" spans="1:11" ht="31.5" x14ac:dyDescent="0.2">
      <c r="A492" s="4" t="s">
        <v>1203</v>
      </c>
      <c r="B492" s="11" t="s">
        <v>1204</v>
      </c>
      <c r="C492" s="14" t="s">
        <v>1205</v>
      </c>
      <c r="D492" s="6">
        <v>190</v>
      </c>
      <c r="E492" s="12">
        <v>17</v>
      </c>
      <c r="F492" s="34">
        <v>4.7</v>
      </c>
      <c r="G492" s="6">
        <v>5</v>
      </c>
      <c r="H492" s="6">
        <v>8</v>
      </c>
      <c r="I492" s="4" t="s">
        <v>291</v>
      </c>
      <c r="J492" s="15"/>
      <c r="K492" s="13">
        <v>4586</v>
      </c>
    </row>
    <row r="493" spans="1:11" ht="31.5" x14ac:dyDescent="0.2">
      <c r="A493" s="4" t="s">
        <v>1206</v>
      </c>
      <c r="B493" s="11" t="s">
        <v>1207</v>
      </c>
      <c r="C493" s="14" t="s">
        <v>1208</v>
      </c>
      <c r="D493" s="6">
        <v>180</v>
      </c>
      <c r="E493" s="12">
        <v>17</v>
      </c>
      <c r="F493" s="34">
        <v>4.7</v>
      </c>
      <c r="G493" s="6">
        <v>5</v>
      </c>
      <c r="H493" s="6">
        <v>10</v>
      </c>
      <c r="I493" s="4" t="s">
        <v>291</v>
      </c>
      <c r="J493" s="15"/>
      <c r="K493" s="13">
        <v>10663</v>
      </c>
    </row>
    <row r="494" spans="1:11" ht="31.5" x14ac:dyDescent="0.2">
      <c r="A494" s="4" t="s">
        <v>1209</v>
      </c>
      <c r="B494" s="11" t="s">
        <v>1210</v>
      </c>
      <c r="C494" s="14" t="s">
        <v>1211</v>
      </c>
      <c r="D494" s="6">
        <v>180</v>
      </c>
      <c r="E494" s="12">
        <v>16</v>
      </c>
      <c r="F494" s="34">
        <v>4.5</v>
      </c>
      <c r="G494" s="6">
        <v>5</v>
      </c>
      <c r="H494" s="6">
        <v>34</v>
      </c>
      <c r="I494" s="4" t="s">
        <v>291</v>
      </c>
      <c r="J494" s="15"/>
      <c r="K494" s="13">
        <v>17198</v>
      </c>
    </row>
    <row r="495" spans="1:11" ht="31.5" x14ac:dyDescent="0.2">
      <c r="A495" s="4" t="s">
        <v>1212</v>
      </c>
      <c r="B495" s="11" t="s">
        <v>1213</v>
      </c>
      <c r="C495" s="14" t="s">
        <v>1214</v>
      </c>
      <c r="D495" s="6">
        <v>180</v>
      </c>
      <c r="E495" s="12">
        <v>16</v>
      </c>
      <c r="F495" s="34">
        <v>4.2</v>
      </c>
      <c r="G495" s="6">
        <v>5</v>
      </c>
      <c r="H495" s="6">
        <v>48</v>
      </c>
      <c r="I495" s="4" t="s">
        <v>291</v>
      </c>
      <c r="J495" s="15"/>
      <c r="K495" s="13">
        <v>27860</v>
      </c>
    </row>
    <row r="496" spans="1:11" ht="31.5" x14ac:dyDescent="0.2">
      <c r="A496" s="15"/>
      <c r="B496" s="3" t="s">
        <v>1215</v>
      </c>
      <c r="C496" s="9" t="s">
        <v>2428</v>
      </c>
      <c r="D496" s="15"/>
      <c r="E496" s="15"/>
      <c r="F496" s="15"/>
      <c r="G496" s="15"/>
      <c r="H496" s="15"/>
      <c r="I496" s="15"/>
      <c r="J496" s="15"/>
      <c r="K496" s="10"/>
    </row>
    <row r="497" spans="1:11" ht="31.5" x14ac:dyDescent="0.2">
      <c r="A497" s="4" t="s">
        <v>1216</v>
      </c>
      <c r="B497" s="11" t="s">
        <v>1217</v>
      </c>
      <c r="C497" s="14" t="s">
        <v>1218</v>
      </c>
      <c r="D497" s="6">
        <v>150</v>
      </c>
      <c r="E497" s="12">
        <v>20</v>
      </c>
      <c r="F497" s="34">
        <v>5.4</v>
      </c>
      <c r="G497" s="6">
        <v>5</v>
      </c>
      <c r="H497" s="12">
        <v>2.7</v>
      </c>
      <c r="I497" s="4" t="s">
        <v>16</v>
      </c>
      <c r="J497" s="15"/>
      <c r="K497" s="13">
        <v>12956</v>
      </c>
    </row>
    <row r="498" spans="1:11" ht="31.5" x14ac:dyDescent="0.2">
      <c r="A498" s="4" t="s">
        <v>1219</v>
      </c>
      <c r="B498" s="11" t="s">
        <v>1220</v>
      </c>
      <c r="C498" s="14" t="s">
        <v>1221</v>
      </c>
      <c r="D498" s="6">
        <v>150</v>
      </c>
      <c r="E498" s="12">
        <v>20</v>
      </c>
      <c r="F498" s="34">
        <v>5.4</v>
      </c>
      <c r="G498" s="6">
        <v>5</v>
      </c>
      <c r="H498" s="6">
        <v>3</v>
      </c>
      <c r="I498" s="4" t="s">
        <v>16</v>
      </c>
      <c r="J498" s="15"/>
      <c r="K498" s="13">
        <v>15478</v>
      </c>
    </row>
    <row r="499" spans="1:11" ht="31.5" x14ac:dyDescent="0.2">
      <c r="A499" s="4" t="s">
        <v>1222</v>
      </c>
      <c r="B499" s="11" t="s">
        <v>1223</v>
      </c>
      <c r="C499" s="14" t="s">
        <v>1224</v>
      </c>
      <c r="D499" s="6">
        <v>150</v>
      </c>
      <c r="E499" s="12">
        <v>20</v>
      </c>
      <c r="F499" s="34">
        <v>5.4</v>
      </c>
      <c r="G499" s="6">
        <v>5</v>
      </c>
      <c r="H499" s="6">
        <v>5</v>
      </c>
      <c r="I499" s="4" t="s">
        <v>16</v>
      </c>
      <c r="J499" s="15"/>
      <c r="K499" s="13">
        <v>26943</v>
      </c>
    </row>
    <row r="500" spans="1:11" ht="31.5" x14ac:dyDescent="0.2">
      <c r="A500" s="4" t="s">
        <v>1225</v>
      </c>
      <c r="B500" s="11" t="s">
        <v>1226</v>
      </c>
      <c r="C500" s="14" t="s">
        <v>1227</v>
      </c>
      <c r="D500" s="6">
        <v>150</v>
      </c>
      <c r="E500" s="12">
        <v>18</v>
      </c>
      <c r="F500" s="34">
        <v>4.7</v>
      </c>
      <c r="G500" s="6">
        <v>5</v>
      </c>
      <c r="H500" s="6">
        <v>10</v>
      </c>
      <c r="I500" s="4" t="s">
        <v>16</v>
      </c>
      <c r="J500" s="15"/>
      <c r="K500" s="13">
        <v>65809</v>
      </c>
    </row>
    <row r="501" spans="1:11" ht="31.5" x14ac:dyDescent="0.2">
      <c r="A501" s="4" t="s">
        <v>1228</v>
      </c>
      <c r="B501" s="11" t="s">
        <v>1229</v>
      </c>
      <c r="C501" s="14" t="s">
        <v>1230</v>
      </c>
      <c r="D501" s="6">
        <v>150</v>
      </c>
      <c r="E501" s="12">
        <v>17</v>
      </c>
      <c r="F501" s="34">
        <v>4</v>
      </c>
      <c r="G501" s="6">
        <v>5</v>
      </c>
      <c r="H501" s="6">
        <v>11</v>
      </c>
      <c r="I501" s="4" t="s">
        <v>16</v>
      </c>
      <c r="J501" s="15"/>
      <c r="K501" s="13">
        <v>73720</v>
      </c>
    </row>
    <row r="502" spans="1:11" ht="31.5" x14ac:dyDescent="0.2">
      <c r="A502" s="4" t="s">
        <v>1231</v>
      </c>
      <c r="B502" s="11" t="s">
        <v>1232</v>
      </c>
      <c r="C502" s="14" t="s">
        <v>1071</v>
      </c>
      <c r="D502" s="6">
        <v>150</v>
      </c>
      <c r="E502" s="12">
        <v>17</v>
      </c>
      <c r="F502" s="34">
        <v>4</v>
      </c>
      <c r="G502" s="6">
        <v>5</v>
      </c>
      <c r="H502" s="6">
        <v>15</v>
      </c>
      <c r="I502" s="4" t="s">
        <v>16</v>
      </c>
      <c r="J502" s="15"/>
      <c r="K502" s="13">
        <v>89198</v>
      </c>
    </row>
    <row r="503" spans="1:11" ht="31.5" x14ac:dyDescent="0.2">
      <c r="A503" s="4" t="s">
        <v>1233</v>
      </c>
      <c r="B503" s="11" t="s">
        <v>1234</v>
      </c>
      <c r="C503" s="14" t="s">
        <v>1235</v>
      </c>
      <c r="D503" s="6">
        <v>150</v>
      </c>
      <c r="E503" s="12">
        <v>17</v>
      </c>
      <c r="F503" s="34">
        <v>4.4000000000000004</v>
      </c>
      <c r="G503" s="6">
        <v>5</v>
      </c>
      <c r="H503" s="6">
        <v>20</v>
      </c>
      <c r="I503" s="4" t="s">
        <v>16</v>
      </c>
      <c r="J503" s="15"/>
      <c r="K503" s="13">
        <v>114952</v>
      </c>
    </row>
    <row r="504" spans="1:11" ht="31.5" x14ac:dyDescent="0.2">
      <c r="A504" s="4" t="s">
        <v>1236</v>
      </c>
      <c r="B504" s="11" t="s">
        <v>1237</v>
      </c>
      <c r="C504" s="14" t="s">
        <v>73</v>
      </c>
      <c r="D504" s="6">
        <v>150</v>
      </c>
      <c r="E504" s="12">
        <v>16</v>
      </c>
      <c r="F504" s="34">
        <v>3.8</v>
      </c>
      <c r="G504" s="6">
        <v>5</v>
      </c>
      <c r="H504" s="6">
        <v>36</v>
      </c>
      <c r="I504" s="4" t="s">
        <v>16</v>
      </c>
      <c r="J504" s="15"/>
      <c r="K504" s="13">
        <v>237442</v>
      </c>
    </row>
    <row r="505" spans="1:11" ht="31.5" x14ac:dyDescent="0.2">
      <c r="A505" s="4" t="s">
        <v>1238</v>
      </c>
      <c r="B505" s="11" t="s">
        <v>1239</v>
      </c>
      <c r="C505" s="14" t="s">
        <v>1240</v>
      </c>
      <c r="D505" s="6">
        <v>150</v>
      </c>
      <c r="E505" s="12">
        <v>16</v>
      </c>
      <c r="F505" s="34">
        <v>3.8</v>
      </c>
      <c r="G505" s="6">
        <v>5</v>
      </c>
      <c r="H505" s="6">
        <v>53</v>
      </c>
      <c r="I505" s="4" t="s">
        <v>16</v>
      </c>
      <c r="J505" s="15"/>
      <c r="K505" s="13">
        <v>267801</v>
      </c>
    </row>
    <row r="506" spans="1:11" ht="31.5" x14ac:dyDescent="0.2">
      <c r="A506" s="15"/>
      <c r="B506" s="3" t="s">
        <v>1241</v>
      </c>
      <c r="C506" s="9" t="s">
        <v>2429</v>
      </c>
      <c r="D506" s="15"/>
      <c r="E506" s="15"/>
      <c r="F506" s="15"/>
      <c r="G506" s="15"/>
      <c r="H506" s="15"/>
      <c r="I506" s="15"/>
      <c r="J506" s="15"/>
      <c r="K506" s="10"/>
    </row>
    <row r="507" spans="1:11" ht="31.5" x14ac:dyDescent="0.2">
      <c r="A507" s="4" t="s">
        <v>1242</v>
      </c>
      <c r="B507" s="11" t="s">
        <v>1243</v>
      </c>
      <c r="C507" s="14" t="s">
        <v>1244</v>
      </c>
      <c r="D507" s="6">
        <v>150</v>
      </c>
      <c r="E507" s="12">
        <v>20</v>
      </c>
      <c r="F507" s="34">
        <v>5.8</v>
      </c>
      <c r="G507" s="6">
        <v>5</v>
      </c>
      <c r="H507" s="12">
        <v>1.6</v>
      </c>
      <c r="I507" s="4" t="s">
        <v>114</v>
      </c>
      <c r="J507" s="15"/>
      <c r="K507" s="13">
        <v>9860</v>
      </c>
    </row>
    <row r="508" spans="1:11" ht="31.5" x14ac:dyDescent="0.2">
      <c r="A508" s="4" t="s">
        <v>1245</v>
      </c>
      <c r="B508" s="11" t="s">
        <v>1246</v>
      </c>
      <c r="C508" s="14" t="s">
        <v>1247</v>
      </c>
      <c r="D508" s="6">
        <v>150</v>
      </c>
      <c r="E508" s="12">
        <v>20</v>
      </c>
      <c r="F508" s="34">
        <v>5.8</v>
      </c>
      <c r="G508" s="6">
        <v>5</v>
      </c>
      <c r="H508" s="6">
        <v>3</v>
      </c>
      <c r="I508" s="4" t="s">
        <v>114</v>
      </c>
      <c r="J508" s="15"/>
      <c r="K508" s="13">
        <v>16854</v>
      </c>
    </row>
    <row r="509" spans="1:11" ht="31.5" x14ac:dyDescent="0.2">
      <c r="A509" s="4" t="s">
        <v>1248</v>
      </c>
      <c r="B509" s="11" t="s">
        <v>1249</v>
      </c>
      <c r="C509" s="14" t="s">
        <v>1250</v>
      </c>
      <c r="D509" s="6">
        <v>150</v>
      </c>
      <c r="E509" s="12">
        <v>20</v>
      </c>
      <c r="F509" s="34">
        <v>5.8</v>
      </c>
      <c r="G509" s="6">
        <v>5</v>
      </c>
      <c r="H509" s="6">
        <v>4</v>
      </c>
      <c r="I509" s="4" t="s">
        <v>114</v>
      </c>
      <c r="J509" s="15"/>
      <c r="K509" s="13">
        <v>22013</v>
      </c>
    </row>
    <row r="510" spans="1:11" ht="31.5" x14ac:dyDescent="0.2">
      <c r="A510" s="4" t="s">
        <v>1251</v>
      </c>
      <c r="B510" s="3" t="s">
        <v>1252</v>
      </c>
      <c r="C510" s="8" t="s">
        <v>1253</v>
      </c>
      <c r="D510" s="6">
        <v>280</v>
      </c>
      <c r="E510" s="12">
        <v>13</v>
      </c>
      <c r="F510" s="34">
        <v>3.6</v>
      </c>
      <c r="G510" s="6">
        <v>5</v>
      </c>
      <c r="H510" s="6">
        <v>22</v>
      </c>
      <c r="I510" s="4" t="s">
        <v>291</v>
      </c>
      <c r="J510" s="15"/>
      <c r="K510" s="13">
        <v>252231</v>
      </c>
    </row>
    <row r="511" spans="1:11" ht="31.5" x14ac:dyDescent="0.2">
      <c r="A511" s="4" t="s">
        <v>1254</v>
      </c>
      <c r="B511" s="3" t="s">
        <v>1255</v>
      </c>
      <c r="C511" s="8" t="s">
        <v>1256</v>
      </c>
      <c r="D511" s="6">
        <v>180</v>
      </c>
      <c r="E511" s="12">
        <v>13</v>
      </c>
      <c r="F511" s="34">
        <v>3.6</v>
      </c>
      <c r="G511" s="6">
        <v>5</v>
      </c>
      <c r="H511" s="6">
        <v>180</v>
      </c>
      <c r="I511" s="4" t="s">
        <v>291</v>
      </c>
      <c r="J511" s="4" t="s">
        <v>115</v>
      </c>
      <c r="K511" s="13">
        <v>120039</v>
      </c>
    </row>
    <row r="512" spans="1:11" ht="31.5" x14ac:dyDescent="0.2">
      <c r="A512" s="4" t="s">
        <v>1257</v>
      </c>
      <c r="B512" s="3" t="s">
        <v>1258</v>
      </c>
      <c r="C512" s="8" t="s">
        <v>1259</v>
      </c>
      <c r="D512" s="6">
        <v>180</v>
      </c>
      <c r="E512" s="12">
        <v>13</v>
      </c>
      <c r="F512" s="34">
        <v>2.2000000000000002</v>
      </c>
      <c r="G512" s="6">
        <v>5</v>
      </c>
      <c r="H512" s="6">
        <v>111</v>
      </c>
      <c r="I512" s="4" t="s">
        <v>16</v>
      </c>
      <c r="J512" s="4" t="s">
        <v>115</v>
      </c>
      <c r="K512" s="13">
        <v>1158316</v>
      </c>
    </row>
    <row r="513" spans="1:11" ht="31.5" x14ac:dyDescent="0.2">
      <c r="A513" s="15"/>
      <c r="B513" s="3" t="s">
        <v>1260</v>
      </c>
      <c r="C513" s="8" t="s">
        <v>1261</v>
      </c>
      <c r="D513" s="15"/>
      <c r="E513" s="15"/>
      <c r="F513" s="15"/>
      <c r="G513" s="15"/>
      <c r="H513" s="15"/>
      <c r="I513" s="15"/>
      <c r="J513" s="15"/>
      <c r="K513" s="10"/>
    </row>
    <row r="514" spans="1:11" ht="31.5" x14ac:dyDescent="0.2">
      <c r="A514" s="4" t="s">
        <v>1262</v>
      </c>
      <c r="B514" s="11" t="s">
        <v>1263</v>
      </c>
      <c r="C514" s="9" t="s">
        <v>2430</v>
      </c>
      <c r="D514" s="6">
        <v>150</v>
      </c>
      <c r="E514" s="12">
        <v>18</v>
      </c>
      <c r="F514" s="34">
        <v>6.6</v>
      </c>
      <c r="G514" s="6">
        <v>5</v>
      </c>
      <c r="H514" s="6">
        <v>19</v>
      </c>
      <c r="I514" s="4" t="s">
        <v>291</v>
      </c>
      <c r="J514" s="4" t="s">
        <v>17</v>
      </c>
      <c r="K514" s="13">
        <v>103415</v>
      </c>
    </row>
    <row r="515" spans="1:11" ht="31.5" x14ac:dyDescent="0.2">
      <c r="A515" s="4" t="s">
        <v>1264</v>
      </c>
      <c r="B515" s="11" t="s">
        <v>1265</v>
      </c>
      <c r="C515" s="9" t="s">
        <v>2431</v>
      </c>
      <c r="D515" s="6">
        <v>150</v>
      </c>
      <c r="E515" s="12">
        <v>18</v>
      </c>
      <c r="F515" s="34">
        <v>6.6</v>
      </c>
      <c r="G515" s="6">
        <v>5</v>
      </c>
      <c r="H515" s="6">
        <v>34</v>
      </c>
      <c r="I515" s="4" t="s">
        <v>291</v>
      </c>
      <c r="J515" s="4" t="s">
        <v>17</v>
      </c>
      <c r="K515" s="13">
        <v>129899</v>
      </c>
    </row>
    <row r="516" spans="1:11" ht="31.5" x14ac:dyDescent="0.2">
      <c r="A516" s="4" t="s">
        <v>1266</v>
      </c>
      <c r="B516" s="11" t="s">
        <v>1267</v>
      </c>
      <c r="C516" s="9" t="s">
        <v>2432</v>
      </c>
      <c r="D516" s="6">
        <v>150</v>
      </c>
      <c r="E516" s="12">
        <v>18</v>
      </c>
      <c r="F516" s="34">
        <v>6.1</v>
      </c>
      <c r="G516" s="6">
        <v>5</v>
      </c>
      <c r="H516" s="6">
        <v>72</v>
      </c>
      <c r="I516" s="4" t="s">
        <v>291</v>
      </c>
      <c r="J516" s="4" t="s">
        <v>17</v>
      </c>
      <c r="K516" s="13">
        <v>170830</v>
      </c>
    </row>
    <row r="517" spans="1:11" ht="31.5" x14ac:dyDescent="0.2">
      <c r="A517" s="15"/>
      <c r="B517" s="3" t="s">
        <v>1268</v>
      </c>
      <c r="C517" s="8" t="s">
        <v>1269</v>
      </c>
      <c r="D517" s="15"/>
      <c r="E517" s="15"/>
      <c r="F517" s="15"/>
      <c r="G517" s="15"/>
      <c r="H517" s="15"/>
      <c r="I517" s="15"/>
      <c r="J517" s="15"/>
      <c r="K517" s="10"/>
    </row>
    <row r="518" spans="1:11" ht="31.5" x14ac:dyDescent="0.2">
      <c r="A518" s="4" t="s">
        <v>1270</v>
      </c>
      <c r="B518" s="11" t="s">
        <v>1271</v>
      </c>
      <c r="C518" s="14" t="s">
        <v>1272</v>
      </c>
      <c r="D518" s="6">
        <v>200</v>
      </c>
      <c r="E518" s="12">
        <v>12</v>
      </c>
      <c r="F518" s="34">
        <v>3.8</v>
      </c>
      <c r="G518" s="6">
        <v>5</v>
      </c>
      <c r="H518" s="6">
        <v>54</v>
      </c>
      <c r="I518" s="4" t="s">
        <v>16</v>
      </c>
      <c r="J518" s="4" t="s">
        <v>46</v>
      </c>
      <c r="K518" s="13">
        <v>240684</v>
      </c>
    </row>
    <row r="519" spans="1:11" ht="31.5" x14ac:dyDescent="0.2">
      <c r="A519" s="4" t="s">
        <v>1273</v>
      </c>
      <c r="B519" s="11" t="s">
        <v>1274</v>
      </c>
      <c r="C519" s="14" t="s">
        <v>1275</v>
      </c>
      <c r="D519" s="6">
        <v>200</v>
      </c>
      <c r="E519" s="12">
        <v>12</v>
      </c>
      <c r="F519" s="34">
        <v>3.5</v>
      </c>
      <c r="G519" s="6">
        <v>5</v>
      </c>
      <c r="H519" s="6">
        <v>127</v>
      </c>
      <c r="I519" s="4" t="s">
        <v>16</v>
      </c>
      <c r="J519" s="4" t="s">
        <v>46</v>
      </c>
      <c r="K519" s="13">
        <v>505900</v>
      </c>
    </row>
    <row r="520" spans="1:11" ht="31.5" x14ac:dyDescent="0.2">
      <c r="A520" s="4" t="s">
        <v>1276</v>
      </c>
      <c r="B520" s="11" t="s">
        <v>1277</v>
      </c>
      <c r="C520" s="14" t="s">
        <v>1278</v>
      </c>
      <c r="D520" s="6">
        <v>200</v>
      </c>
      <c r="E520" s="12">
        <v>12</v>
      </c>
      <c r="F520" s="34">
        <v>3.3</v>
      </c>
      <c r="G520" s="6">
        <v>5</v>
      </c>
      <c r="H520" s="6">
        <v>136</v>
      </c>
      <c r="I520" s="4" t="s">
        <v>16</v>
      </c>
      <c r="J520" s="4" t="s">
        <v>46</v>
      </c>
      <c r="K520" s="13">
        <v>541420</v>
      </c>
    </row>
    <row r="521" spans="1:11" ht="31.5" x14ac:dyDescent="0.2">
      <c r="A521" s="4" t="s">
        <v>1279</v>
      </c>
      <c r="B521" s="11" t="s">
        <v>1280</v>
      </c>
      <c r="C521" s="14" t="s">
        <v>1281</v>
      </c>
      <c r="D521" s="6">
        <v>200</v>
      </c>
      <c r="E521" s="12">
        <v>12</v>
      </c>
      <c r="F521" s="34">
        <v>3.1</v>
      </c>
      <c r="G521" s="6">
        <v>5</v>
      </c>
      <c r="H521" s="6">
        <v>168</v>
      </c>
      <c r="I521" s="4" t="s">
        <v>16</v>
      </c>
      <c r="J521" s="4" t="s">
        <v>46</v>
      </c>
      <c r="K521" s="13">
        <v>659820</v>
      </c>
    </row>
    <row r="522" spans="1:11" ht="31.5" x14ac:dyDescent="0.2">
      <c r="A522" s="15"/>
      <c r="B522" s="3" t="s">
        <v>1282</v>
      </c>
      <c r="C522" s="8" t="s">
        <v>1283</v>
      </c>
      <c r="D522" s="15"/>
      <c r="E522" s="15"/>
      <c r="F522" s="15"/>
      <c r="G522" s="15"/>
      <c r="H522" s="15"/>
      <c r="I522" s="15"/>
      <c r="J522" s="15"/>
      <c r="K522" s="10"/>
    </row>
    <row r="523" spans="1:11" ht="31.5" x14ac:dyDescent="0.2">
      <c r="A523" s="4" t="s">
        <v>1284</v>
      </c>
      <c r="B523" s="11" t="s">
        <v>1285</v>
      </c>
      <c r="C523" s="9" t="s">
        <v>2376</v>
      </c>
      <c r="D523" s="6">
        <v>260</v>
      </c>
      <c r="E523" s="12">
        <v>13</v>
      </c>
      <c r="F523" s="34">
        <v>5.4</v>
      </c>
      <c r="G523" s="6">
        <v>6</v>
      </c>
      <c r="H523" s="6">
        <v>53</v>
      </c>
      <c r="I523" s="4" t="s">
        <v>16</v>
      </c>
      <c r="J523" s="4" t="s">
        <v>188</v>
      </c>
      <c r="K523" s="13">
        <v>2508786</v>
      </c>
    </row>
    <row r="524" spans="1:11" ht="31.5" x14ac:dyDescent="0.2">
      <c r="A524" s="4" t="s">
        <v>1286</v>
      </c>
      <c r="B524" s="11" t="s">
        <v>1287</v>
      </c>
      <c r="C524" s="9" t="s">
        <v>2377</v>
      </c>
      <c r="D524" s="6">
        <v>260</v>
      </c>
      <c r="E524" s="12">
        <v>13</v>
      </c>
      <c r="F524" s="34">
        <v>5</v>
      </c>
      <c r="G524" s="6">
        <v>6</v>
      </c>
      <c r="H524" s="6">
        <v>60</v>
      </c>
      <c r="I524" s="4" t="s">
        <v>16</v>
      </c>
      <c r="J524" s="4" t="s">
        <v>188</v>
      </c>
      <c r="K524" s="13">
        <v>2809744</v>
      </c>
    </row>
    <row r="525" spans="1:11" ht="31.5" x14ac:dyDescent="0.2">
      <c r="A525" s="15"/>
      <c r="B525" s="3" t="s">
        <v>1288</v>
      </c>
      <c r="C525" s="8" t="s">
        <v>1289</v>
      </c>
      <c r="D525" s="15"/>
      <c r="E525" s="15"/>
      <c r="F525" s="15"/>
      <c r="G525" s="15"/>
      <c r="H525" s="15"/>
      <c r="I525" s="15"/>
      <c r="J525" s="15"/>
      <c r="K525" s="10"/>
    </row>
    <row r="526" spans="1:11" ht="31.5" x14ac:dyDescent="0.2">
      <c r="A526" s="4" t="s">
        <v>1290</v>
      </c>
      <c r="B526" s="11" t="s">
        <v>1291</v>
      </c>
      <c r="C526" s="9" t="s">
        <v>2433</v>
      </c>
      <c r="D526" s="6">
        <v>220</v>
      </c>
      <c r="E526" s="12">
        <v>13</v>
      </c>
      <c r="F526" s="34">
        <v>6.5</v>
      </c>
      <c r="G526" s="6">
        <v>5</v>
      </c>
      <c r="H526" s="6">
        <v>182</v>
      </c>
      <c r="I526" s="4" t="s">
        <v>291</v>
      </c>
      <c r="J526" s="4" t="s">
        <v>292</v>
      </c>
      <c r="K526" s="13">
        <v>1245106</v>
      </c>
    </row>
    <row r="527" spans="1:11" ht="31.5" x14ac:dyDescent="0.2">
      <c r="A527" s="4" t="s">
        <v>1292</v>
      </c>
      <c r="B527" s="11" t="s">
        <v>1293</v>
      </c>
      <c r="C527" s="9" t="s">
        <v>2434</v>
      </c>
      <c r="D527" s="6">
        <v>220</v>
      </c>
      <c r="E527" s="12">
        <v>13</v>
      </c>
      <c r="F527" s="34">
        <v>6.5</v>
      </c>
      <c r="G527" s="6">
        <v>5</v>
      </c>
      <c r="H527" s="6">
        <v>248</v>
      </c>
      <c r="I527" s="4" t="s">
        <v>291</v>
      </c>
      <c r="J527" s="4" t="s">
        <v>250</v>
      </c>
      <c r="K527" s="13">
        <v>1711849</v>
      </c>
    </row>
    <row r="528" spans="1:11" ht="31.5" x14ac:dyDescent="0.2">
      <c r="A528" s="15"/>
      <c r="B528" s="3" t="s">
        <v>1294</v>
      </c>
      <c r="C528" s="8" t="s">
        <v>1295</v>
      </c>
      <c r="D528" s="15"/>
      <c r="E528" s="15"/>
      <c r="F528" s="15"/>
      <c r="G528" s="15"/>
      <c r="H528" s="15"/>
      <c r="I528" s="15"/>
      <c r="J528" s="15"/>
      <c r="K528" s="10"/>
    </row>
    <row r="529" spans="1:11" ht="31.5" x14ac:dyDescent="0.2">
      <c r="A529" s="4" t="s">
        <v>1296</v>
      </c>
      <c r="B529" s="11" t="s">
        <v>1297</v>
      </c>
      <c r="C529" s="9" t="s">
        <v>2435</v>
      </c>
      <c r="D529" s="6">
        <v>200</v>
      </c>
      <c r="E529" s="12">
        <v>13</v>
      </c>
      <c r="F529" s="34">
        <v>4.9000000000000004</v>
      </c>
      <c r="G529" s="6">
        <v>6</v>
      </c>
      <c r="H529" s="6">
        <v>54</v>
      </c>
      <c r="I529" s="4" t="s">
        <v>291</v>
      </c>
      <c r="J529" s="4" t="s">
        <v>17</v>
      </c>
      <c r="K529" s="13">
        <v>1734436</v>
      </c>
    </row>
    <row r="530" spans="1:11" ht="31.5" x14ac:dyDescent="0.2">
      <c r="A530" s="4" t="s">
        <v>1298</v>
      </c>
      <c r="B530" s="11" t="s">
        <v>1299</v>
      </c>
      <c r="C530" s="9" t="s">
        <v>2436</v>
      </c>
      <c r="D530" s="6">
        <v>200</v>
      </c>
      <c r="E530" s="12">
        <v>13</v>
      </c>
      <c r="F530" s="34">
        <v>4.5</v>
      </c>
      <c r="G530" s="6">
        <v>6</v>
      </c>
      <c r="H530" s="6">
        <v>429</v>
      </c>
      <c r="I530" s="4" t="s">
        <v>291</v>
      </c>
      <c r="J530" s="4" t="s">
        <v>17</v>
      </c>
      <c r="K530" s="13">
        <v>6737447</v>
      </c>
    </row>
    <row r="531" spans="1:11" ht="31.5" x14ac:dyDescent="0.2">
      <c r="A531" s="15"/>
      <c r="B531" s="3" t="s">
        <v>1300</v>
      </c>
      <c r="C531" s="8" t="s">
        <v>1301</v>
      </c>
      <c r="D531" s="15"/>
      <c r="E531" s="15"/>
      <c r="F531" s="15"/>
      <c r="G531" s="15"/>
      <c r="H531" s="15"/>
      <c r="I531" s="15"/>
      <c r="J531" s="15"/>
      <c r="K531" s="10"/>
    </row>
    <row r="532" spans="1:11" ht="31.5" x14ac:dyDescent="0.2">
      <c r="A532" s="4" t="s">
        <v>1302</v>
      </c>
      <c r="B532" s="11" t="s">
        <v>1303</v>
      </c>
      <c r="C532" s="14" t="s">
        <v>1304</v>
      </c>
      <c r="D532" s="6">
        <v>150</v>
      </c>
      <c r="E532" s="12">
        <v>25</v>
      </c>
      <c r="F532" s="34">
        <v>8.8000000000000007</v>
      </c>
      <c r="G532" s="6">
        <v>4</v>
      </c>
      <c r="H532" s="6">
        <v>5</v>
      </c>
      <c r="I532" s="4" t="s">
        <v>291</v>
      </c>
      <c r="J532" s="4" t="s">
        <v>115</v>
      </c>
      <c r="K532" s="13">
        <v>6420</v>
      </c>
    </row>
    <row r="533" spans="1:11" ht="31.5" x14ac:dyDescent="0.2">
      <c r="A533" s="15"/>
      <c r="B533" s="3" t="s">
        <v>1305</v>
      </c>
      <c r="C533" s="8" t="s">
        <v>1306</v>
      </c>
      <c r="D533" s="15"/>
      <c r="E533" s="15"/>
      <c r="F533" s="15"/>
      <c r="G533" s="15"/>
      <c r="H533" s="15"/>
      <c r="I533" s="15"/>
      <c r="J533" s="15"/>
      <c r="K533" s="10"/>
    </row>
    <row r="534" spans="1:11" ht="31.5" x14ac:dyDescent="0.2">
      <c r="A534" s="4" t="s">
        <v>1307</v>
      </c>
      <c r="B534" s="11" t="s">
        <v>1308</v>
      </c>
      <c r="C534" s="14" t="s">
        <v>1304</v>
      </c>
      <c r="D534" s="6">
        <v>150</v>
      </c>
      <c r="E534" s="12">
        <v>25</v>
      </c>
      <c r="F534" s="34">
        <v>8.8000000000000007</v>
      </c>
      <c r="G534" s="6">
        <v>4</v>
      </c>
      <c r="H534" s="6">
        <v>5</v>
      </c>
      <c r="I534" s="4" t="s">
        <v>291</v>
      </c>
      <c r="J534" s="15"/>
      <c r="K534" s="13">
        <v>5045</v>
      </c>
    </row>
    <row r="535" spans="1:11" ht="31.5" x14ac:dyDescent="0.2">
      <c r="A535" s="15"/>
      <c r="B535" s="3" t="s">
        <v>1309</v>
      </c>
      <c r="C535" s="8" t="s">
        <v>1310</v>
      </c>
      <c r="D535" s="15"/>
      <c r="E535" s="15"/>
      <c r="F535" s="15"/>
      <c r="G535" s="15"/>
      <c r="H535" s="15"/>
      <c r="I535" s="15"/>
      <c r="J535" s="15"/>
      <c r="K535" s="10"/>
    </row>
    <row r="536" spans="1:11" ht="31.5" x14ac:dyDescent="0.2">
      <c r="A536" s="4" t="s">
        <v>1311</v>
      </c>
      <c r="B536" s="11" t="s">
        <v>1312</v>
      </c>
      <c r="C536" s="14" t="s">
        <v>1313</v>
      </c>
      <c r="D536" s="6">
        <v>150</v>
      </c>
      <c r="E536" s="12">
        <v>20</v>
      </c>
      <c r="F536" s="34">
        <v>8.8000000000000007</v>
      </c>
      <c r="G536" s="6">
        <v>4</v>
      </c>
      <c r="H536" s="6">
        <v>7</v>
      </c>
      <c r="I536" s="4" t="s">
        <v>291</v>
      </c>
      <c r="J536" s="4" t="s">
        <v>115</v>
      </c>
      <c r="K536" s="13">
        <v>7395</v>
      </c>
    </row>
    <row r="537" spans="1:11" ht="31.5" x14ac:dyDescent="0.2">
      <c r="A537" s="4" t="s">
        <v>1314</v>
      </c>
      <c r="B537" s="11" t="s">
        <v>1315</v>
      </c>
      <c r="C537" s="14" t="s">
        <v>1316</v>
      </c>
      <c r="D537" s="6">
        <v>150</v>
      </c>
      <c r="E537" s="12">
        <v>20</v>
      </c>
      <c r="F537" s="34">
        <v>6.5</v>
      </c>
      <c r="G537" s="6">
        <v>4</v>
      </c>
      <c r="H537" s="6">
        <v>16</v>
      </c>
      <c r="I537" s="4" t="s">
        <v>291</v>
      </c>
      <c r="J537" s="4" t="s">
        <v>115</v>
      </c>
      <c r="K537" s="13">
        <v>24535</v>
      </c>
    </row>
    <row r="538" spans="1:11" ht="31.5" x14ac:dyDescent="0.2">
      <c r="A538" s="15"/>
      <c r="B538" s="3" t="s">
        <v>1317</v>
      </c>
      <c r="C538" s="8" t="s">
        <v>1318</v>
      </c>
      <c r="D538" s="15"/>
      <c r="E538" s="15"/>
      <c r="F538" s="15"/>
      <c r="G538" s="15"/>
      <c r="H538" s="15"/>
      <c r="I538" s="15"/>
      <c r="J538" s="15"/>
      <c r="K538" s="10"/>
    </row>
    <row r="539" spans="1:11" ht="31.5" x14ac:dyDescent="0.2">
      <c r="A539" s="4" t="s">
        <v>1319</v>
      </c>
      <c r="B539" s="11" t="s">
        <v>1320</v>
      </c>
      <c r="C539" s="9" t="s">
        <v>2437</v>
      </c>
      <c r="D539" s="6">
        <v>150</v>
      </c>
      <c r="E539" s="12">
        <v>22</v>
      </c>
      <c r="F539" s="34">
        <v>5.4</v>
      </c>
      <c r="G539" s="6">
        <v>4</v>
      </c>
      <c r="H539" s="15"/>
      <c r="I539" s="15"/>
      <c r="J539" s="4" t="s">
        <v>115</v>
      </c>
      <c r="K539" s="13">
        <v>8026</v>
      </c>
    </row>
    <row r="540" spans="1:11" ht="31.5" x14ac:dyDescent="0.2">
      <c r="A540" s="4" t="s">
        <v>1321</v>
      </c>
      <c r="B540" s="11" t="s">
        <v>1322</v>
      </c>
      <c r="C540" s="14" t="s">
        <v>1323</v>
      </c>
      <c r="D540" s="6">
        <v>150</v>
      </c>
      <c r="E540" s="12">
        <v>22</v>
      </c>
      <c r="F540" s="34">
        <v>5.4</v>
      </c>
      <c r="G540" s="6">
        <v>4</v>
      </c>
      <c r="H540" s="15"/>
      <c r="I540" s="15"/>
      <c r="J540" s="4" t="s">
        <v>115</v>
      </c>
      <c r="K540" s="13">
        <v>7452</v>
      </c>
    </row>
    <row r="541" spans="1:11" ht="31.5" x14ac:dyDescent="0.2">
      <c r="A541" s="4" t="s">
        <v>1324</v>
      </c>
      <c r="B541" s="11" t="s">
        <v>1325</v>
      </c>
      <c r="C541" s="14" t="s">
        <v>1326</v>
      </c>
      <c r="D541" s="6">
        <v>200</v>
      </c>
      <c r="E541" s="12">
        <v>22</v>
      </c>
      <c r="F541" s="34">
        <v>4.2</v>
      </c>
      <c r="G541" s="6">
        <v>4</v>
      </c>
      <c r="H541" s="15"/>
      <c r="I541" s="15"/>
      <c r="J541" s="4" t="s">
        <v>115</v>
      </c>
      <c r="K541" s="13">
        <v>16510</v>
      </c>
    </row>
    <row r="542" spans="1:11" ht="31.5" x14ac:dyDescent="0.2">
      <c r="A542" s="4" t="s">
        <v>1327</v>
      </c>
      <c r="B542" s="11" t="s">
        <v>1328</v>
      </c>
      <c r="C542" s="14" t="s">
        <v>1329</v>
      </c>
      <c r="D542" s="6">
        <v>250</v>
      </c>
      <c r="E542" s="12">
        <v>22</v>
      </c>
      <c r="F542" s="34">
        <v>4.2</v>
      </c>
      <c r="G542" s="6">
        <v>4</v>
      </c>
      <c r="H542" s="6">
        <v>176</v>
      </c>
      <c r="I542" s="4" t="s">
        <v>291</v>
      </c>
      <c r="J542" s="4" t="s">
        <v>572</v>
      </c>
      <c r="K542" s="13">
        <v>3123015</v>
      </c>
    </row>
    <row r="543" spans="1:11" ht="31.5" x14ac:dyDescent="0.2">
      <c r="A543" s="15"/>
      <c r="B543" s="3" t="s">
        <v>1330</v>
      </c>
      <c r="C543" s="8" t="s">
        <v>1331</v>
      </c>
      <c r="D543" s="15"/>
      <c r="E543" s="15"/>
      <c r="F543" s="15"/>
      <c r="G543" s="15"/>
      <c r="H543" s="15"/>
      <c r="I543" s="15"/>
      <c r="J543" s="15"/>
      <c r="K543" s="10"/>
    </row>
    <row r="544" spans="1:11" ht="31.5" x14ac:dyDescent="0.2">
      <c r="A544" s="4" t="s">
        <v>1332</v>
      </c>
      <c r="B544" s="11" t="s">
        <v>1333</v>
      </c>
      <c r="C544" s="14" t="s">
        <v>1334</v>
      </c>
      <c r="D544" s="6">
        <v>220</v>
      </c>
      <c r="E544" s="12">
        <v>12.5</v>
      </c>
      <c r="F544" s="34">
        <v>4.0999999999999996</v>
      </c>
      <c r="G544" s="6">
        <v>4</v>
      </c>
      <c r="H544" s="6">
        <v>5</v>
      </c>
      <c r="I544" s="4" t="s">
        <v>291</v>
      </c>
      <c r="J544" s="15"/>
      <c r="K544" s="13">
        <v>42900</v>
      </c>
    </row>
    <row r="545" spans="1:11" ht="31.5" x14ac:dyDescent="0.2">
      <c r="A545" s="4" t="s">
        <v>1335</v>
      </c>
      <c r="B545" s="11" t="s">
        <v>1336</v>
      </c>
      <c r="C545" s="14" t="s">
        <v>1337</v>
      </c>
      <c r="D545" s="6">
        <v>220</v>
      </c>
      <c r="E545" s="12">
        <v>12.5</v>
      </c>
      <c r="F545" s="34">
        <v>4.0999999999999996</v>
      </c>
      <c r="G545" s="6">
        <v>4</v>
      </c>
      <c r="H545" s="6">
        <v>9</v>
      </c>
      <c r="I545" s="4" t="s">
        <v>291</v>
      </c>
      <c r="J545" s="15"/>
      <c r="K545" s="13">
        <v>57200</v>
      </c>
    </row>
    <row r="546" spans="1:11" ht="31.5" x14ac:dyDescent="0.2">
      <c r="A546" s="15"/>
      <c r="B546" s="3" t="s">
        <v>1338</v>
      </c>
      <c r="C546" s="8" t="s">
        <v>1339</v>
      </c>
      <c r="D546" s="15"/>
      <c r="E546" s="15"/>
      <c r="F546" s="15"/>
      <c r="G546" s="15"/>
      <c r="H546" s="15"/>
      <c r="I546" s="15"/>
      <c r="J546" s="15"/>
      <c r="K546" s="10"/>
    </row>
    <row r="547" spans="1:11" ht="31.5" x14ac:dyDescent="0.2">
      <c r="A547" s="4" t="s">
        <v>1340</v>
      </c>
      <c r="B547" s="11" t="s">
        <v>1341</v>
      </c>
      <c r="C547" s="14" t="s">
        <v>1342</v>
      </c>
      <c r="D547" s="6">
        <v>130</v>
      </c>
      <c r="E547" s="12">
        <v>30</v>
      </c>
      <c r="F547" s="34">
        <v>8.4</v>
      </c>
      <c r="G547" s="6">
        <v>4</v>
      </c>
      <c r="H547" s="6">
        <v>3</v>
      </c>
      <c r="I547" s="4" t="s">
        <v>291</v>
      </c>
      <c r="J547" s="15"/>
      <c r="K547" s="13">
        <v>4150</v>
      </c>
    </row>
    <row r="548" spans="1:11" ht="31.5" x14ac:dyDescent="0.2">
      <c r="A548" s="15"/>
      <c r="B548" s="3" t="s">
        <v>1343</v>
      </c>
      <c r="C548" s="8" t="s">
        <v>1344</v>
      </c>
      <c r="D548" s="15"/>
      <c r="E548" s="15"/>
      <c r="F548" s="15"/>
      <c r="G548" s="15"/>
      <c r="H548" s="15"/>
      <c r="I548" s="15"/>
      <c r="J548" s="15"/>
      <c r="K548" s="10"/>
    </row>
    <row r="549" spans="1:11" ht="31.5" x14ac:dyDescent="0.2">
      <c r="A549" s="4" t="s">
        <v>1345</v>
      </c>
      <c r="B549" s="11" t="s">
        <v>1346</v>
      </c>
      <c r="C549" s="14" t="s">
        <v>1347</v>
      </c>
      <c r="D549" s="6">
        <v>150</v>
      </c>
      <c r="E549" s="12">
        <v>30</v>
      </c>
      <c r="F549" s="34">
        <v>7.5</v>
      </c>
      <c r="G549" s="6">
        <v>4</v>
      </c>
      <c r="H549" s="12">
        <v>0.9</v>
      </c>
      <c r="I549" s="4" t="s">
        <v>291</v>
      </c>
      <c r="J549" s="15"/>
      <c r="K549" s="13">
        <v>4800</v>
      </c>
    </row>
    <row r="550" spans="1:11" ht="31.5" x14ac:dyDescent="0.2">
      <c r="A550" s="4" t="s">
        <v>1348</v>
      </c>
      <c r="B550" s="11" t="s">
        <v>1349</v>
      </c>
      <c r="C550" s="14" t="s">
        <v>1350</v>
      </c>
      <c r="D550" s="6">
        <v>150</v>
      </c>
      <c r="E550" s="12">
        <v>20</v>
      </c>
      <c r="F550" s="34">
        <v>7.5</v>
      </c>
      <c r="G550" s="6">
        <v>4</v>
      </c>
      <c r="H550" s="12">
        <v>1.1000000000000001</v>
      </c>
      <c r="I550" s="4" t="s">
        <v>291</v>
      </c>
      <c r="J550" s="15"/>
      <c r="K550" s="13">
        <v>6250</v>
      </c>
    </row>
    <row r="551" spans="1:11" ht="31.5" x14ac:dyDescent="0.2">
      <c r="A551" s="4" t="s">
        <v>1351</v>
      </c>
      <c r="B551" s="11" t="s">
        <v>1352</v>
      </c>
      <c r="C551" s="14" t="s">
        <v>1353</v>
      </c>
      <c r="D551" s="6">
        <v>150</v>
      </c>
      <c r="E551" s="12">
        <v>20</v>
      </c>
      <c r="F551" s="34">
        <v>7.5</v>
      </c>
      <c r="G551" s="6">
        <v>4</v>
      </c>
      <c r="H551" s="12">
        <v>1.3</v>
      </c>
      <c r="I551" s="4" t="s">
        <v>291</v>
      </c>
      <c r="J551" s="15"/>
      <c r="K551" s="13">
        <v>6750</v>
      </c>
    </row>
    <row r="552" spans="1:11" ht="31.5" x14ac:dyDescent="0.2">
      <c r="A552" s="4" t="s">
        <v>1354</v>
      </c>
      <c r="B552" s="11" t="s">
        <v>1355</v>
      </c>
      <c r="C552" s="14" t="s">
        <v>1356</v>
      </c>
      <c r="D552" s="6">
        <v>130</v>
      </c>
      <c r="E552" s="12">
        <v>20</v>
      </c>
      <c r="F552" s="34">
        <v>7.5</v>
      </c>
      <c r="G552" s="6">
        <v>4</v>
      </c>
      <c r="H552" s="12">
        <v>1.6</v>
      </c>
      <c r="I552" s="4" t="s">
        <v>291</v>
      </c>
      <c r="J552" s="15"/>
      <c r="K552" s="13">
        <v>8400</v>
      </c>
    </row>
    <row r="553" spans="1:11" ht="31.5" x14ac:dyDescent="0.2">
      <c r="A553" s="4" t="s">
        <v>1357</v>
      </c>
      <c r="B553" s="11" t="s">
        <v>1358</v>
      </c>
      <c r="C553" s="14" t="s">
        <v>1359</v>
      </c>
      <c r="D553" s="6">
        <v>110</v>
      </c>
      <c r="E553" s="12">
        <v>20</v>
      </c>
      <c r="F553" s="34">
        <v>7.5</v>
      </c>
      <c r="G553" s="6">
        <v>4</v>
      </c>
      <c r="H553" s="12">
        <v>2.2999999999999998</v>
      </c>
      <c r="I553" s="4" t="s">
        <v>291</v>
      </c>
      <c r="J553" s="15"/>
      <c r="K553" s="13">
        <v>10400</v>
      </c>
    </row>
    <row r="554" spans="1:11" ht="31.5" x14ac:dyDescent="0.2">
      <c r="A554" s="15"/>
      <c r="B554" s="3" t="s">
        <v>1360</v>
      </c>
      <c r="C554" s="8" t="s">
        <v>1361</v>
      </c>
      <c r="D554" s="15"/>
      <c r="E554" s="15"/>
      <c r="F554" s="15"/>
      <c r="G554" s="15"/>
      <c r="H554" s="15"/>
      <c r="I554" s="15"/>
      <c r="J554" s="15"/>
      <c r="K554" s="10"/>
    </row>
    <row r="555" spans="1:11" ht="31.5" x14ac:dyDescent="0.2">
      <c r="A555" s="4" t="s">
        <v>1362</v>
      </c>
      <c r="B555" s="11" t="s">
        <v>1363</v>
      </c>
      <c r="C555" s="14" t="s">
        <v>1364</v>
      </c>
      <c r="D555" s="6">
        <v>240</v>
      </c>
      <c r="E555" s="12">
        <v>9</v>
      </c>
      <c r="F555" s="34">
        <v>2.2000000000000002</v>
      </c>
      <c r="G555" s="6">
        <v>5</v>
      </c>
      <c r="H555" s="6">
        <v>27</v>
      </c>
      <c r="I555" s="4" t="s">
        <v>291</v>
      </c>
      <c r="J555" s="4" t="s">
        <v>115</v>
      </c>
      <c r="K555" s="13">
        <v>94900</v>
      </c>
    </row>
    <row r="556" spans="1:11" ht="31.5" x14ac:dyDescent="0.2">
      <c r="A556" s="15"/>
      <c r="B556" s="3" t="s">
        <v>1365</v>
      </c>
      <c r="C556" s="8" t="s">
        <v>1366</v>
      </c>
      <c r="D556" s="15"/>
      <c r="E556" s="15"/>
      <c r="F556" s="15"/>
      <c r="G556" s="15"/>
      <c r="H556" s="15"/>
      <c r="I556" s="15"/>
      <c r="J556" s="15"/>
      <c r="K556" s="10"/>
    </row>
    <row r="557" spans="1:11" ht="31.5" x14ac:dyDescent="0.2">
      <c r="A557" s="4" t="s">
        <v>1367</v>
      </c>
      <c r="B557" s="11" t="s">
        <v>1368</v>
      </c>
      <c r="C557" s="14" t="s">
        <v>1369</v>
      </c>
      <c r="D557" s="6">
        <v>230</v>
      </c>
      <c r="E557" s="12">
        <v>13.3</v>
      </c>
      <c r="F557" s="34">
        <v>3.5</v>
      </c>
      <c r="G557" s="6">
        <v>4</v>
      </c>
      <c r="H557" s="6">
        <v>13</v>
      </c>
      <c r="I557" s="4" t="s">
        <v>291</v>
      </c>
      <c r="J557" s="4" t="s">
        <v>115</v>
      </c>
      <c r="K557" s="13">
        <v>23400</v>
      </c>
    </row>
    <row r="558" spans="1:11" ht="31.5" x14ac:dyDescent="0.2">
      <c r="A558" s="15"/>
      <c r="B558" s="3" t="s">
        <v>1370</v>
      </c>
      <c r="C558" s="8" t="s">
        <v>1371</v>
      </c>
      <c r="D558" s="15"/>
      <c r="E558" s="15"/>
      <c r="F558" s="15"/>
      <c r="G558" s="15"/>
      <c r="H558" s="15"/>
      <c r="I558" s="15"/>
      <c r="J558" s="15"/>
      <c r="K558" s="10"/>
    </row>
    <row r="559" spans="1:11" ht="31.5" x14ac:dyDescent="0.2">
      <c r="A559" s="4" t="s">
        <v>1372</v>
      </c>
      <c r="B559" s="11" t="s">
        <v>1373</v>
      </c>
      <c r="C559" s="14" t="s">
        <v>1342</v>
      </c>
      <c r="D559" s="6">
        <v>130</v>
      </c>
      <c r="E559" s="12">
        <v>30</v>
      </c>
      <c r="F559" s="34">
        <v>7.5</v>
      </c>
      <c r="G559" s="6">
        <v>4</v>
      </c>
      <c r="H559" s="6">
        <v>3</v>
      </c>
      <c r="I559" s="4" t="s">
        <v>291</v>
      </c>
      <c r="J559" s="15"/>
      <c r="K559" s="13">
        <v>7750</v>
      </c>
    </row>
    <row r="560" spans="1:11" ht="31.5" x14ac:dyDescent="0.2">
      <c r="A560" s="15"/>
      <c r="B560" s="3" t="s">
        <v>1374</v>
      </c>
      <c r="C560" s="8" t="s">
        <v>1375</v>
      </c>
      <c r="D560" s="15"/>
      <c r="E560" s="15"/>
      <c r="F560" s="15"/>
      <c r="G560" s="15"/>
      <c r="H560" s="15"/>
      <c r="I560" s="15"/>
      <c r="J560" s="15"/>
      <c r="K560" s="10"/>
    </row>
    <row r="561" spans="1:11" ht="31.5" x14ac:dyDescent="0.2">
      <c r="A561" s="4" t="s">
        <v>1376</v>
      </c>
      <c r="B561" s="11" t="s">
        <v>1377</v>
      </c>
      <c r="C561" s="14" t="s">
        <v>1313</v>
      </c>
      <c r="D561" s="6">
        <v>120</v>
      </c>
      <c r="E561" s="12">
        <v>20</v>
      </c>
      <c r="F561" s="12">
        <v>5.5</v>
      </c>
      <c r="G561" s="6">
        <v>4</v>
      </c>
      <c r="H561" s="12">
        <v>2.7</v>
      </c>
      <c r="I561" s="4" t="s">
        <v>291</v>
      </c>
      <c r="J561" s="15"/>
      <c r="K561" s="13">
        <v>8750</v>
      </c>
    </row>
    <row r="562" spans="1:11" ht="31.5" x14ac:dyDescent="0.2">
      <c r="A562" s="4" t="s">
        <v>1378</v>
      </c>
      <c r="B562" s="11" t="s">
        <v>1379</v>
      </c>
      <c r="C562" s="14" t="s">
        <v>1342</v>
      </c>
      <c r="D562" s="6">
        <v>90</v>
      </c>
      <c r="E562" s="12">
        <v>14</v>
      </c>
      <c r="F562" s="34">
        <v>7</v>
      </c>
      <c r="G562" s="6">
        <v>4</v>
      </c>
      <c r="H562" s="6">
        <v>3</v>
      </c>
      <c r="I562" s="4" t="s">
        <v>291</v>
      </c>
      <c r="J562" s="15"/>
      <c r="K562" s="13">
        <v>7900</v>
      </c>
    </row>
    <row r="563" spans="1:11" ht="31.5" x14ac:dyDescent="0.2">
      <c r="A563" s="15"/>
      <c r="B563" s="3" t="s">
        <v>1380</v>
      </c>
      <c r="C563" s="8" t="s">
        <v>1381</v>
      </c>
      <c r="D563" s="15"/>
      <c r="E563" s="15"/>
      <c r="F563" s="15"/>
      <c r="G563" s="15"/>
      <c r="H563" s="15"/>
      <c r="I563" s="15"/>
      <c r="J563" s="15"/>
      <c r="K563" s="10"/>
    </row>
    <row r="564" spans="1:11" ht="31.5" x14ac:dyDescent="0.2">
      <c r="A564" s="4" t="s">
        <v>1382</v>
      </c>
      <c r="B564" s="11" t="s">
        <v>1383</v>
      </c>
      <c r="C564" s="14" t="s">
        <v>1384</v>
      </c>
      <c r="D564" s="6">
        <v>120</v>
      </c>
      <c r="E564" s="12">
        <v>20</v>
      </c>
      <c r="F564" s="34">
        <v>5.5</v>
      </c>
      <c r="G564" s="6">
        <v>4</v>
      </c>
      <c r="H564" s="6">
        <v>11</v>
      </c>
      <c r="I564" s="4" t="s">
        <v>291</v>
      </c>
      <c r="J564" s="4" t="s">
        <v>115</v>
      </c>
      <c r="K564" s="13">
        <v>17400</v>
      </c>
    </row>
    <row r="565" spans="1:11" ht="31.5" x14ac:dyDescent="0.2">
      <c r="A565" s="4" t="s">
        <v>1385</v>
      </c>
      <c r="B565" s="11" t="s">
        <v>1386</v>
      </c>
      <c r="C565" s="14" t="s">
        <v>1387</v>
      </c>
      <c r="D565" s="6">
        <v>120</v>
      </c>
      <c r="E565" s="12">
        <v>20</v>
      </c>
      <c r="F565" s="34">
        <v>4.5</v>
      </c>
      <c r="G565" s="6">
        <v>5</v>
      </c>
      <c r="H565" s="6">
        <v>8</v>
      </c>
      <c r="I565" s="4" t="s">
        <v>114</v>
      </c>
      <c r="J565" s="4" t="s">
        <v>115</v>
      </c>
      <c r="K565" s="13">
        <v>38500</v>
      </c>
    </row>
    <row r="566" spans="1:11" ht="31.5" x14ac:dyDescent="0.2">
      <c r="A566" s="15"/>
      <c r="B566" s="3" t="s">
        <v>1388</v>
      </c>
      <c r="C566" s="8" t="s">
        <v>1389</v>
      </c>
      <c r="D566" s="15"/>
      <c r="E566" s="15"/>
      <c r="F566" s="15"/>
      <c r="G566" s="15"/>
      <c r="H566" s="15"/>
      <c r="I566" s="15"/>
      <c r="J566" s="15"/>
      <c r="K566" s="10"/>
    </row>
    <row r="567" spans="1:11" ht="31.5" x14ac:dyDescent="0.2">
      <c r="A567" s="4" t="s">
        <v>1390</v>
      </c>
      <c r="B567" s="11" t="s">
        <v>1391</v>
      </c>
      <c r="C567" s="14" t="s">
        <v>1392</v>
      </c>
      <c r="D567" s="6">
        <v>240</v>
      </c>
      <c r="E567" s="12">
        <v>14</v>
      </c>
      <c r="F567" s="34">
        <v>4.5</v>
      </c>
      <c r="G567" s="6">
        <v>4</v>
      </c>
      <c r="H567" s="6">
        <v>9</v>
      </c>
      <c r="I567" s="4" t="s">
        <v>291</v>
      </c>
      <c r="J567" s="4" t="s">
        <v>115</v>
      </c>
      <c r="K567" s="13">
        <v>28200</v>
      </c>
    </row>
    <row r="568" spans="1:11" ht="31.5" x14ac:dyDescent="0.2">
      <c r="A568" s="15"/>
      <c r="B568" s="3" t="s">
        <v>1393</v>
      </c>
      <c r="C568" s="8" t="s">
        <v>1394</v>
      </c>
      <c r="D568" s="15"/>
      <c r="E568" s="15"/>
      <c r="F568" s="15"/>
      <c r="G568" s="15"/>
      <c r="H568" s="15"/>
      <c r="I568" s="15"/>
      <c r="J568" s="15"/>
      <c r="K568" s="10"/>
    </row>
    <row r="569" spans="1:11" ht="31.5" x14ac:dyDescent="0.2">
      <c r="A569" s="4" t="s">
        <v>1395</v>
      </c>
      <c r="B569" s="11" t="s">
        <v>1396</v>
      </c>
      <c r="C569" s="14" t="s">
        <v>1392</v>
      </c>
      <c r="D569" s="6">
        <v>240</v>
      </c>
      <c r="E569" s="12">
        <v>13</v>
      </c>
      <c r="F569" s="34">
        <v>3.8</v>
      </c>
      <c r="G569" s="6">
        <v>4</v>
      </c>
      <c r="H569" s="6">
        <v>10</v>
      </c>
      <c r="I569" s="4" t="s">
        <v>291</v>
      </c>
      <c r="J569" s="4" t="s">
        <v>115</v>
      </c>
      <c r="K569" s="13">
        <v>18800</v>
      </c>
    </row>
    <row r="570" spans="1:11" ht="31.5" x14ac:dyDescent="0.2">
      <c r="A570" s="4" t="s">
        <v>1397</v>
      </c>
      <c r="B570" s="11" t="s">
        <v>1398</v>
      </c>
      <c r="C570" s="14" t="s">
        <v>1364</v>
      </c>
      <c r="D570" s="6">
        <v>240</v>
      </c>
      <c r="E570" s="12">
        <v>13</v>
      </c>
      <c r="F570" s="34">
        <v>3.9</v>
      </c>
      <c r="G570" s="6">
        <v>4</v>
      </c>
      <c r="H570" s="6">
        <v>27</v>
      </c>
      <c r="I570" s="4" t="s">
        <v>291</v>
      </c>
      <c r="J570" s="4" t="s">
        <v>115</v>
      </c>
      <c r="K570" s="13">
        <v>156600</v>
      </c>
    </row>
    <row r="571" spans="1:11" ht="31.5" x14ac:dyDescent="0.2">
      <c r="A571" s="15"/>
      <c r="B571" s="3" t="s">
        <v>1399</v>
      </c>
      <c r="C571" s="8" t="s">
        <v>1400</v>
      </c>
      <c r="D571" s="15"/>
      <c r="E571" s="15"/>
      <c r="F571" s="15"/>
      <c r="G571" s="15"/>
      <c r="H571" s="15"/>
      <c r="I571" s="15"/>
      <c r="J571" s="15"/>
      <c r="K571" s="10"/>
    </row>
    <row r="572" spans="1:11" ht="31.5" x14ac:dyDescent="0.2">
      <c r="A572" s="4" t="s">
        <v>1401</v>
      </c>
      <c r="B572" s="11" t="s">
        <v>1402</v>
      </c>
      <c r="C572" s="14" t="s">
        <v>1205</v>
      </c>
      <c r="D572" s="6">
        <v>240</v>
      </c>
      <c r="E572" s="12">
        <v>14</v>
      </c>
      <c r="F572" s="34">
        <v>4.0999999999999996</v>
      </c>
      <c r="G572" s="6">
        <v>4</v>
      </c>
      <c r="H572" s="6">
        <v>5</v>
      </c>
      <c r="I572" s="4" t="s">
        <v>291</v>
      </c>
      <c r="J572" s="4" t="s">
        <v>115</v>
      </c>
      <c r="K572" s="13">
        <v>41700</v>
      </c>
    </row>
    <row r="573" spans="1:11" ht="31.5" x14ac:dyDescent="0.2">
      <c r="A573" s="15"/>
      <c r="B573" s="3" t="s">
        <v>1403</v>
      </c>
      <c r="C573" s="8" t="s">
        <v>1404</v>
      </c>
      <c r="D573" s="15"/>
      <c r="E573" s="15"/>
      <c r="F573" s="15"/>
      <c r="G573" s="15"/>
      <c r="H573" s="15"/>
      <c r="I573" s="15"/>
      <c r="J573" s="15"/>
      <c r="K573" s="10"/>
    </row>
    <row r="574" spans="1:11" ht="31.5" x14ac:dyDescent="0.2">
      <c r="A574" s="4" t="s">
        <v>1405</v>
      </c>
      <c r="B574" s="11" t="s">
        <v>1406</v>
      </c>
      <c r="C574" s="14" t="s">
        <v>1392</v>
      </c>
      <c r="D574" s="6">
        <v>240</v>
      </c>
      <c r="E574" s="12">
        <v>14</v>
      </c>
      <c r="F574" s="34">
        <v>4.0999999999999996</v>
      </c>
      <c r="G574" s="6">
        <v>4</v>
      </c>
      <c r="H574" s="6">
        <v>9</v>
      </c>
      <c r="I574" s="4" t="s">
        <v>291</v>
      </c>
      <c r="J574" s="4" t="s">
        <v>115</v>
      </c>
      <c r="K574" s="13">
        <v>18200</v>
      </c>
    </row>
    <row r="575" spans="1:11" ht="31.5" x14ac:dyDescent="0.2">
      <c r="A575" s="15"/>
      <c r="B575" s="3" t="s">
        <v>1407</v>
      </c>
      <c r="C575" s="8" t="s">
        <v>1408</v>
      </c>
      <c r="D575" s="15"/>
      <c r="E575" s="15"/>
      <c r="F575" s="15"/>
      <c r="G575" s="15"/>
      <c r="H575" s="15"/>
      <c r="I575" s="15"/>
      <c r="J575" s="15"/>
      <c r="K575" s="10"/>
    </row>
    <row r="576" spans="1:11" ht="31.5" x14ac:dyDescent="0.2">
      <c r="A576" s="4" t="s">
        <v>1409</v>
      </c>
      <c r="B576" s="11" t="s">
        <v>1410</v>
      </c>
      <c r="C576" s="14" t="s">
        <v>1411</v>
      </c>
      <c r="D576" s="6">
        <v>190</v>
      </c>
      <c r="E576" s="12">
        <v>20.5</v>
      </c>
      <c r="F576" s="34">
        <v>10.5</v>
      </c>
      <c r="G576" s="6">
        <v>4</v>
      </c>
      <c r="H576" s="6">
        <v>2</v>
      </c>
      <c r="I576" s="4" t="s">
        <v>291</v>
      </c>
      <c r="J576" s="15"/>
      <c r="K576" s="13">
        <v>4600</v>
      </c>
    </row>
    <row r="577" spans="1:11" ht="31.5" x14ac:dyDescent="0.2">
      <c r="A577" s="4" t="s">
        <v>1412</v>
      </c>
      <c r="B577" s="3" t="s">
        <v>1413</v>
      </c>
      <c r="C577" s="8" t="s">
        <v>1414</v>
      </c>
      <c r="D577" s="6">
        <v>230</v>
      </c>
      <c r="E577" s="12">
        <v>13</v>
      </c>
      <c r="F577" s="34">
        <v>3.8</v>
      </c>
      <c r="G577" s="6">
        <v>4</v>
      </c>
      <c r="H577" s="6">
        <v>13</v>
      </c>
      <c r="I577" s="4" t="s">
        <v>291</v>
      </c>
      <c r="J577" s="4" t="s">
        <v>115</v>
      </c>
      <c r="K577" s="13">
        <v>68900</v>
      </c>
    </row>
    <row r="578" spans="1:11" ht="31.5" x14ac:dyDescent="0.2">
      <c r="A578" s="15"/>
      <c r="B578" s="3" t="s">
        <v>1415</v>
      </c>
      <c r="C578" s="8" t="s">
        <v>1416</v>
      </c>
      <c r="D578" s="15"/>
      <c r="E578" s="15"/>
      <c r="F578" s="15"/>
      <c r="G578" s="15"/>
      <c r="H578" s="15"/>
      <c r="I578" s="15"/>
      <c r="J578" s="15"/>
      <c r="K578" s="10"/>
    </row>
    <row r="579" spans="1:11" ht="31.5" x14ac:dyDescent="0.2">
      <c r="A579" s="4" t="s">
        <v>1417</v>
      </c>
      <c r="B579" s="11" t="s">
        <v>1418</v>
      </c>
      <c r="C579" s="9" t="s">
        <v>2438</v>
      </c>
      <c r="D579" s="6">
        <v>120</v>
      </c>
      <c r="E579" s="12">
        <v>30</v>
      </c>
      <c r="F579" s="34">
        <v>6.6</v>
      </c>
      <c r="G579" s="6">
        <v>5</v>
      </c>
      <c r="H579" s="15"/>
      <c r="I579" s="15"/>
      <c r="J579" s="15"/>
      <c r="K579" s="13">
        <v>5400</v>
      </c>
    </row>
    <row r="580" spans="1:11" ht="31.5" x14ac:dyDescent="0.2">
      <c r="A580" s="4" t="s">
        <v>1419</v>
      </c>
      <c r="B580" s="11" t="s">
        <v>1420</v>
      </c>
      <c r="C580" s="9" t="s">
        <v>2439</v>
      </c>
      <c r="D580" s="6">
        <v>120</v>
      </c>
      <c r="E580" s="12">
        <v>30</v>
      </c>
      <c r="F580" s="34">
        <v>6.6</v>
      </c>
      <c r="G580" s="6">
        <v>5</v>
      </c>
      <c r="H580" s="15"/>
      <c r="I580" s="15"/>
      <c r="J580" s="15"/>
      <c r="K580" s="13">
        <v>6100</v>
      </c>
    </row>
    <row r="581" spans="1:11" ht="31.5" x14ac:dyDescent="0.2">
      <c r="A581" s="15"/>
      <c r="B581" s="3" t="s">
        <v>1421</v>
      </c>
      <c r="C581" s="8" t="s">
        <v>1422</v>
      </c>
      <c r="D581" s="15"/>
      <c r="E581" s="15"/>
      <c r="F581" s="15"/>
      <c r="G581" s="15"/>
      <c r="H581" s="15"/>
      <c r="I581" s="15"/>
      <c r="J581" s="15"/>
      <c r="K581" s="10"/>
    </row>
    <row r="582" spans="1:11" ht="31.5" x14ac:dyDescent="0.2">
      <c r="A582" s="4" t="s">
        <v>1423</v>
      </c>
      <c r="B582" s="11" t="s">
        <v>1424</v>
      </c>
      <c r="C582" s="14" t="s">
        <v>1425</v>
      </c>
      <c r="D582" s="6">
        <v>230</v>
      </c>
      <c r="E582" s="12">
        <v>14</v>
      </c>
      <c r="F582" s="34">
        <v>4.5</v>
      </c>
      <c r="G582" s="6">
        <v>4</v>
      </c>
      <c r="H582" s="6">
        <v>5</v>
      </c>
      <c r="I582" s="4" t="s">
        <v>291</v>
      </c>
      <c r="J582" s="4" t="s">
        <v>115</v>
      </c>
      <c r="K582" s="13">
        <v>28200</v>
      </c>
    </row>
    <row r="583" spans="1:11" ht="31.5" x14ac:dyDescent="0.2">
      <c r="A583" s="15"/>
      <c r="B583" s="3" t="s">
        <v>1426</v>
      </c>
      <c r="C583" s="8" t="s">
        <v>1427</v>
      </c>
      <c r="D583" s="15"/>
      <c r="E583" s="15"/>
      <c r="F583" s="15"/>
      <c r="G583" s="15"/>
      <c r="H583" s="15"/>
      <c r="I583" s="15"/>
      <c r="J583" s="15"/>
      <c r="K583" s="10"/>
    </row>
    <row r="584" spans="1:11" ht="31.5" x14ac:dyDescent="0.2">
      <c r="A584" s="4" t="s">
        <v>1428</v>
      </c>
      <c r="B584" s="11" t="s">
        <v>1429</v>
      </c>
      <c r="C584" s="14" t="s">
        <v>1392</v>
      </c>
      <c r="D584" s="6">
        <v>230</v>
      </c>
      <c r="E584" s="12">
        <v>13</v>
      </c>
      <c r="F584" s="34">
        <v>3.9</v>
      </c>
      <c r="G584" s="6">
        <v>4</v>
      </c>
      <c r="H584" s="6">
        <v>10</v>
      </c>
      <c r="I584" s="4" t="s">
        <v>291</v>
      </c>
      <c r="J584" s="4" t="s">
        <v>115</v>
      </c>
      <c r="K584" s="13">
        <v>54800</v>
      </c>
    </row>
    <row r="585" spans="1:11" ht="31.5" x14ac:dyDescent="0.2">
      <c r="A585" s="15"/>
      <c r="B585" s="3" t="s">
        <v>1430</v>
      </c>
      <c r="C585" s="8" t="s">
        <v>1431</v>
      </c>
      <c r="D585" s="15"/>
      <c r="E585" s="15"/>
      <c r="F585" s="15"/>
      <c r="G585" s="15"/>
      <c r="H585" s="15"/>
      <c r="I585" s="15"/>
      <c r="J585" s="15"/>
      <c r="K585" s="10"/>
    </row>
    <row r="586" spans="1:11" ht="31.5" x14ac:dyDescent="0.2">
      <c r="A586" s="4" t="s">
        <v>1432</v>
      </c>
      <c r="B586" s="11" t="s">
        <v>1433</v>
      </c>
      <c r="C586" s="14" t="s">
        <v>1342</v>
      </c>
      <c r="D586" s="6">
        <v>230</v>
      </c>
      <c r="E586" s="12">
        <v>14</v>
      </c>
      <c r="F586" s="34">
        <v>4.0999999999999996</v>
      </c>
      <c r="G586" s="6">
        <v>4</v>
      </c>
      <c r="H586" s="6">
        <v>4</v>
      </c>
      <c r="I586" s="4" t="s">
        <v>291</v>
      </c>
      <c r="J586" s="15"/>
      <c r="K586" s="13">
        <v>22700</v>
      </c>
    </row>
    <row r="587" spans="1:11" ht="31.5" x14ac:dyDescent="0.2">
      <c r="A587" s="4" t="s">
        <v>1434</v>
      </c>
      <c r="B587" s="11" t="s">
        <v>1435</v>
      </c>
      <c r="C587" s="14" t="s">
        <v>1436</v>
      </c>
      <c r="D587" s="6">
        <v>230</v>
      </c>
      <c r="E587" s="12">
        <v>14</v>
      </c>
      <c r="F587" s="34">
        <v>4.0999999999999996</v>
      </c>
      <c r="G587" s="6">
        <v>4</v>
      </c>
      <c r="H587" s="6">
        <v>6</v>
      </c>
      <c r="I587" s="4" t="s">
        <v>291</v>
      </c>
      <c r="J587" s="15"/>
      <c r="K587" s="13">
        <v>27300</v>
      </c>
    </row>
    <row r="588" spans="1:11" ht="31.5" x14ac:dyDescent="0.2">
      <c r="A588" s="15"/>
      <c r="B588" s="3" t="s">
        <v>1437</v>
      </c>
      <c r="C588" s="8" t="s">
        <v>1438</v>
      </c>
      <c r="D588" s="15"/>
      <c r="E588" s="15"/>
      <c r="F588" s="15"/>
      <c r="G588" s="15"/>
      <c r="H588" s="15"/>
      <c r="I588" s="15"/>
      <c r="J588" s="15"/>
      <c r="K588" s="10"/>
    </row>
    <row r="589" spans="1:11" ht="31.5" x14ac:dyDescent="0.2">
      <c r="A589" s="4" t="s">
        <v>1439</v>
      </c>
      <c r="B589" s="11" t="s">
        <v>1440</v>
      </c>
      <c r="C589" s="14" t="s">
        <v>1369</v>
      </c>
      <c r="D589" s="6">
        <v>230</v>
      </c>
      <c r="E589" s="12">
        <v>14</v>
      </c>
      <c r="F589" s="34">
        <v>4.0999999999999996</v>
      </c>
      <c r="G589" s="6">
        <v>4</v>
      </c>
      <c r="H589" s="6">
        <v>19</v>
      </c>
      <c r="I589" s="4" t="s">
        <v>291</v>
      </c>
      <c r="J589" s="4" t="s">
        <v>115</v>
      </c>
      <c r="K589" s="13">
        <v>111400</v>
      </c>
    </row>
    <row r="590" spans="1:11" ht="31.5" x14ac:dyDescent="0.2">
      <c r="A590" s="15"/>
      <c r="B590" s="3" t="s">
        <v>1441</v>
      </c>
      <c r="C590" s="8" t="s">
        <v>1442</v>
      </c>
      <c r="D590" s="15"/>
      <c r="E590" s="15"/>
      <c r="F590" s="15"/>
      <c r="G590" s="15"/>
      <c r="H590" s="15"/>
      <c r="I590" s="15"/>
      <c r="J590" s="15"/>
      <c r="K590" s="10"/>
    </row>
    <row r="591" spans="1:11" ht="31.5" x14ac:dyDescent="0.2">
      <c r="A591" s="4" t="s">
        <v>1443</v>
      </c>
      <c r="B591" s="11" t="s">
        <v>1444</v>
      </c>
      <c r="C591" s="14" t="s">
        <v>1384</v>
      </c>
      <c r="D591" s="6">
        <v>230</v>
      </c>
      <c r="E591" s="12">
        <v>14</v>
      </c>
      <c r="F591" s="34">
        <v>4.0999999999999996</v>
      </c>
      <c r="G591" s="6">
        <v>4</v>
      </c>
      <c r="H591" s="6">
        <v>16</v>
      </c>
      <c r="I591" s="4" t="s">
        <v>291</v>
      </c>
      <c r="J591" s="4" t="s">
        <v>115</v>
      </c>
      <c r="K591" s="13">
        <v>72900</v>
      </c>
    </row>
    <row r="592" spans="1:11" ht="31.5" x14ac:dyDescent="0.2">
      <c r="A592" s="15"/>
      <c r="B592" s="3" t="s">
        <v>1445</v>
      </c>
      <c r="C592" s="8" t="s">
        <v>1446</v>
      </c>
      <c r="D592" s="15"/>
      <c r="E592" s="15"/>
      <c r="F592" s="15"/>
      <c r="G592" s="15"/>
      <c r="H592" s="15"/>
      <c r="I592" s="15"/>
      <c r="J592" s="15"/>
      <c r="K592" s="10"/>
    </row>
    <row r="593" spans="1:11" ht="31.5" x14ac:dyDescent="0.2">
      <c r="A593" s="4" t="s">
        <v>1447</v>
      </c>
      <c r="B593" s="11" t="s">
        <v>1448</v>
      </c>
      <c r="C593" s="14" t="s">
        <v>1449</v>
      </c>
      <c r="D593" s="6">
        <v>230</v>
      </c>
      <c r="E593" s="12">
        <v>14</v>
      </c>
      <c r="F593" s="34">
        <v>4.0999999999999996</v>
      </c>
      <c r="G593" s="6">
        <v>4</v>
      </c>
      <c r="H593" s="6">
        <v>15</v>
      </c>
      <c r="I593" s="4" t="s">
        <v>291</v>
      </c>
      <c r="J593" s="4" t="s">
        <v>115</v>
      </c>
      <c r="K593" s="13">
        <v>89100</v>
      </c>
    </row>
    <row r="594" spans="1:11" ht="31.5" x14ac:dyDescent="0.2">
      <c r="A594" s="15"/>
      <c r="B594" s="3" t="s">
        <v>1450</v>
      </c>
      <c r="C594" s="8" t="s">
        <v>1451</v>
      </c>
      <c r="D594" s="15"/>
      <c r="E594" s="15"/>
      <c r="F594" s="15"/>
      <c r="G594" s="15"/>
      <c r="H594" s="15"/>
      <c r="I594" s="15"/>
      <c r="J594" s="15"/>
      <c r="K594" s="10"/>
    </row>
    <row r="595" spans="1:11" ht="31.5" x14ac:dyDescent="0.2">
      <c r="A595" s="4" t="s">
        <v>1452</v>
      </c>
      <c r="B595" s="11" t="s">
        <v>1453</v>
      </c>
      <c r="C595" s="14" t="s">
        <v>1199</v>
      </c>
      <c r="D595" s="6">
        <v>220</v>
      </c>
      <c r="E595" s="12">
        <v>14</v>
      </c>
      <c r="F595" s="34">
        <v>4.0999999999999996</v>
      </c>
      <c r="G595" s="6">
        <v>4</v>
      </c>
      <c r="H595" s="6">
        <v>2</v>
      </c>
      <c r="I595" s="4" t="s">
        <v>291</v>
      </c>
      <c r="J595" s="4" t="s">
        <v>115</v>
      </c>
      <c r="K595" s="13">
        <v>6100</v>
      </c>
    </row>
    <row r="596" spans="1:11" ht="31.5" x14ac:dyDescent="0.2">
      <c r="A596" s="15"/>
      <c r="B596" s="3" t="s">
        <v>1454</v>
      </c>
      <c r="C596" s="8" t="s">
        <v>1455</v>
      </c>
      <c r="D596" s="15"/>
      <c r="E596" s="15"/>
      <c r="F596" s="15"/>
      <c r="G596" s="15"/>
      <c r="H596" s="15"/>
      <c r="I596" s="15"/>
      <c r="J596" s="15"/>
      <c r="K596" s="10"/>
    </row>
    <row r="597" spans="1:11" ht="31.5" x14ac:dyDescent="0.2">
      <c r="A597" s="4" t="s">
        <v>1456</v>
      </c>
      <c r="B597" s="11" t="s">
        <v>1457</v>
      </c>
      <c r="C597" s="14" t="s">
        <v>1304</v>
      </c>
      <c r="D597" s="6">
        <v>220</v>
      </c>
      <c r="E597" s="12">
        <v>14</v>
      </c>
      <c r="F597" s="34">
        <v>4.9000000000000004</v>
      </c>
      <c r="G597" s="6">
        <v>4</v>
      </c>
      <c r="H597" s="6">
        <v>2</v>
      </c>
      <c r="I597" s="4" t="s">
        <v>291</v>
      </c>
      <c r="J597" s="15"/>
      <c r="K597" s="13">
        <v>3500</v>
      </c>
    </row>
    <row r="598" spans="1:11" ht="31.5" x14ac:dyDescent="0.2">
      <c r="A598" s="4" t="s">
        <v>1458</v>
      </c>
      <c r="B598" s="11" t="s">
        <v>1459</v>
      </c>
      <c r="C598" s="14" t="s">
        <v>1342</v>
      </c>
      <c r="D598" s="6">
        <v>220</v>
      </c>
      <c r="E598" s="12">
        <v>14</v>
      </c>
      <c r="F598" s="34">
        <v>4.9000000000000004</v>
      </c>
      <c r="G598" s="6">
        <v>4</v>
      </c>
      <c r="H598" s="6">
        <v>3</v>
      </c>
      <c r="I598" s="4" t="s">
        <v>291</v>
      </c>
      <c r="J598" s="15"/>
      <c r="K598" s="13">
        <v>7400</v>
      </c>
    </row>
    <row r="599" spans="1:11" ht="31.5" x14ac:dyDescent="0.2">
      <c r="A599" s="4" t="s">
        <v>1460</v>
      </c>
      <c r="B599" s="11" t="s">
        <v>1461</v>
      </c>
      <c r="C599" s="14" t="s">
        <v>1436</v>
      </c>
      <c r="D599" s="6">
        <v>230</v>
      </c>
      <c r="E599" s="12">
        <v>14</v>
      </c>
      <c r="F599" s="34">
        <v>4.9000000000000004</v>
      </c>
      <c r="G599" s="6">
        <v>4</v>
      </c>
      <c r="H599" s="6">
        <v>4</v>
      </c>
      <c r="I599" s="4" t="s">
        <v>291</v>
      </c>
      <c r="J599" s="15"/>
      <c r="K599" s="13">
        <v>11200</v>
      </c>
    </row>
    <row r="600" spans="1:11" ht="31.5" x14ac:dyDescent="0.2">
      <c r="A600" s="15"/>
      <c r="B600" s="3" t="s">
        <v>1462</v>
      </c>
      <c r="C600" s="8" t="s">
        <v>1463</v>
      </c>
      <c r="D600" s="15"/>
      <c r="E600" s="15"/>
      <c r="F600" s="15"/>
      <c r="G600" s="15"/>
      <c r="H600" s="15"/>
      <c r="I600" s="15"/>
      <c r="J600" s="15"/>
      <c r="K600" s="10"/>
    </row>
    <row r="601" spans="1:11" ht="31.5" x14ac:dyDescent="0.2">
      <c r="A601" s="4" t="s">
        <v>1464</v>
      </c>
      <c r="B601" s="11" t="s">
        <v>1465</v>
      </c>
      <c r="C601" s="14" t="s">
        <v>1466</v>
      </c>
      <c r="D601" s="6">
        <v>180</v>
      </c>
      <c r="E601" s="12">
        <v>30</v>
      </c>
      <c r="F601" s="12">
        <v>10.5</v>
      </c>
      <c r="G601" s="6">
        <v>4</v>
      </c>
      <c r="H601" s="6">
        <v>3</v>
      </c>
      <c r="I601" s="4" t="s">
        <v>291</v>
      </c>
      <c r="J601" s="15"/>
      <c r="K601" s="13">
        <v>7600</v>
      </c>
    </row>
    <row r="602" spans="1:11" ht="31.5" x14ac:dyDescent="0.2">
      <c r="A602" s="15"/>
      <c r="B602" s="3" t="s">
        <v>1467</v>
      </c>
      <c r="C602" s="8" t="s">
        <v>1468</v>
      </c>
      <c r="D602" s="15"/>
      <c r="E602" s="15"/>
      <c r="F602" s="15"/>
      <c r="G602" s="15"/>
      <c r="H602" s="15"/>
      <c r="I602" s="15"/>
      <c r="J602" s="15"/>
      <c r="K602" s="10"/>
    </row>
    <row r="603" spans="1:11" ht="31.5" x14ac:dyDescent="0.2">
      <c r="A603" s="4" t="s">
        <v>1469</v>
      </c>
      <c r="B603" s="11" t="s">
        <v>1470</v>
      </c>
      <c r="C603" s="14" t="s">
        <v>538</v>
      </c>
      <c r="D603" s="6">
        <v>200</v>
      </c>
      <c r="E603" s="12">
        <v>24</v>
      </c>
      <c r="F603" s="34">
        <v>4.5</v>
      </c>
      <c r="G603" s="6">
        <v>5</v>
      </c>
      <c r="H603" s="6">
        <v>105</v>
      </c>
      <c r="I603" s="4" t="s">
        <v>291</v>
      </c>
      <c r="J603" s="4" t="s">
        <v>17</v>
      </c>
      <c r="K603" s="13">
        <v>26000</v>
      </c>
    </row>
    <row r="604" spans="1:11" ht="31.5" x14ac:dyDescent="0.2">
      <c r="A604" s="15"/>
      <c r="B604" s="3" t="s">
        <v>1471</v>
      </c>
      <c r="C604" s="8" t="s">
        <v>1472</v>
      </c>
      <c r="D604" s="15"/>
      <c r="E604" s="15"/>
      <c r="F604" s="15"/>
      <c r="G604" s="15"/>
      <c r="H604" s="15"/>
      <c r="I604" s="15"/>
      <c r="J604" s="15"/>
      <c r="K604" s="10"/>
    </row>
    <row r="605" spans="1:11" ht="31.5" x14ac:dyDescent="0.2">
      <c r="A605" s="4" t="s">
        <v>1473</v>
      </c>
      <c r="B605" s="11" t="s">
        <v>1474</v>
      </c>
      <c r="C605" s="14" t="s">
        <v>1449</v>
      </c>
      <c r="D605" s="6">
        <v>200</v>
      </c>
      <c r="E605" s="12">
        <v>21</v>
      </c>
      <c r="F605" s="34">
        <v>4.8</v>
      </c>
      <c r="G605" s="6">
        <v>5</v>
      </c>
      <c r="H605" s="6">
        <v>15</v>
      </c>
      <c r="I605" s="4" t="s">
        <v>291</v>
      </c>
      <c r="J605" s="4" t="s">
        <v>17</v>
      </c>
      <c r="K605" s="13">
        <v>4300</v>
      </c>
    </row>
    <row r="606" spans="1:11" ht="31.5" x14ac:dyDescent="0.2">
      <c r="A606" s="4" t="s">
        <v>1475</v>
      </c>
      <c r="B606" s="11" t="s">
        <v>1476</v>
      </c>
      <c r="C606" s="14" t="s">
        <v>1477</v>
      </c>
      <c r="D606" s="6">
        <v>200</v>
      </c>
      <c r="E606" s="12">
        <v>21</v>
      </c>
      <c r="F606" s="34">
        <v>4.8</v>
      </c>
      <c r="G606" s="6">
        <v>5</v>
      </c>
      <c r="H606" s="6">
        <v>29</v>
      </c>
      <c r="I606" s="4" t="s">
        <v>291</v>
      </c>
      <c r="J606" s="4" t="s">
        <v>17</v>
      </c>
      <c r="K606" s="13">
        <v>8600</v>
      </c>
    </row>
    <row r="607" spans="1:11" ht="31.5" x14ac:dyDescent="0.2">
      <c r="A607" s="4" t="s">
        <v>1478</v>
      </c>
      <c r="B607" s="11" t="s">
        <v>1479</v>
      </c>
      <c r="C607" s="14" t="s">
        <v>1480</v>
      </c>
      <c r="D607" s="6">
        <v>200</v>
      </c>
      <c r="E607" s="12">
        <v>21</v>
      </c>
      <c r="F607" s="34">
        <v>4.8</v>
      </c>
      <c r="G607" s="6">
        <v>5</v>
      </c>
      <c r="H607" s="6">
        <v>48</v>
      </c>
      <c r="I607" s="4" t="s">
        <v>291</v>
      </c>
      <c r="J607" s="4" t="s">
        <v>17</v>
      </c>
      <c r="K607" s="13">
        <v>16000</v>
      </c>
    </row>
    <row r="608" spans="1:11" ht="31.5" x14ac:dyDescent="0.2">
      <c r="A608" s="15"/>
      <c r="B608" s="3" t="s">
        <v>1481</v>
      </c>
      <c r="C608" s="8" t="s">
        <v>1482</v>
      </c>
      <c r="D608" s="15"/>
      <c r="E608" s="15"/>
      <c r="F608" s="15"/>
      <c r="G608" s="15"/>
      <c r="H608" s="15"/>
      <c r="I608" s="15"/>
      <c r="J608" s="15"/>
      <c r="K608" s="10"/>
    </row>
    <row r="609" spans="1:11" ht="31.5" x14ac:dyDescent="0.2">
      <c r="A609" s="4" t="s">
        <v>1483</v>
      </c>
      <c r="B609" s="11" t="s">
        <v>1484</v>
      </c>
      <c r="C609" s="14" t="s">
        <v>1485</v>
      </c>
      <c r="D609" s="6">
        <v>160</v>
      </c>
      <c r="E609" s="12">
        <v>21</v>
      </c>
      <c r="F609" s="34">
        <v>4.8</v>
      </c>
      <c r="G609" s="6">
        <v>5</v>
      </c>
      <c r="H609" s="15"/>
      <c r="I609" s="15"/>
      <c r="J609" s="4" t="s">
        <v>17</v>
      </c>
      <c r="K609" s="13">
        <v>3400</v>
      </c>
    </row>
    <row r="610" spans="1:11" ht="31.5" x14ac:dyDescent="0.2">
      <c r="A610" s="4" t="s">
        <v>1486</v>
      </c>
      <c r="B610" s="11" t="s">
        <v>1487</v>
      </c>
      <c r="C610" s="14" t="s">
        <v>1488</v>
      </c>
      <c r="D610" s="6">
        <v>160</v>
      </c>
      <c r="E610" s="12">
        <v>21</v>
      </c>
      <c r="F610" s="34">
        <v>4.8</v>
      </c>
      <c r="G610" s="6">
        <v>5</v>
      </c>
      <c r="H610" s="15"/>
      <c r="I610" s="15"/>
      <c r="J610" s="4" t="s">
        <v>17</v>
      </c>
      <c r="K610" s="13">
        <v>5200</v>
      </c>
    </row>
    <row r="611" spans="1:11" ht="31.5" x14ac:dyDescent="0.2">
      <c r="A611" s="4" t="s">
        <v>1489</v>
      </c>
      <c r="B611" s="3" t="s">
        <v>1490</v>
      </c>
      <c r="C611" s="8" t="s">
        <v>1491</v>
      </c>
      <c r="D611" s="6">
        <v>90</v>
      </c>
      <c r="E611" s="12">
        <v>21</v>
      </c>
      <c r="F611" s="12">
        <v>10</v>
      </c>
      <c r="G611" s="6">
        <v>5</v>
      </c>
      <c r="H611" s="15"/>
      <c r="I611" s="15"/>
      <c r="J611" s="4" t="s">
        <v>1492</v>
      </c>
      <c r="K611" s="13">
        <v>106900</v>
      </c>
    </row>
    <row r="612" spans="1:11" ht="31.5" x14ac:dyDescent="0.2">
      <c r="A612" s="15"/>
      <c r="B612" s="3" t="s">
        <v>1493</v>
      </c>
      <c r="C612" s="8" t="s">
        <v>1494</v>
      </c>
      <c r="D612" s="15"/>
      <c r="E612" s="15"/>
      <c r="F612" s="15"/>
      <c r="G612" s="15"/>
      <c r="H612" s="15"/>
      <c r="I612" s="15"/>
      <c r="J612" s="15"/>
      <c r="K612" s="10"/>
    </row>
    <row r="613" spans="1:11" ht="31.5" x14ac:dyDescent="0.2">
      <c r="A613" s="4" t="s">
        <v>1495</v>
      </c>
      <c r="B613" s="11" t="s">
        <v>1496</v>
      </c>
      <c r="C613" s="14" t="s">
        <v>1497</v>
      </c>
      <c r="D613" s="6">
        <v>200</v>
      </c>
      <c r="E613" s="12">
        <v>21</v>
      </c>
      <c r="F613" s="34">
        <v>6.5</v>
      </c>
      <c r="G613" s="6">
        <v>5</v>
      </c>
      <c r="H613" s="6">
        <v>6</v>
      </c>
      <c r="I613" s="4" t="s">
        <v>291</v>
      </c>
      <c r="J613" s="15"/>
      <c r="K613" s="13">
        <v>1532</v>
      </c>
    </row>
    <row r="614" spans="1:11" ht="31.5" x14ac:dyDescent="0.2">
      <c r="A614" s="4" t="s">
        <v>1498</v>
      </c>
      <c r="B614" s="11" t="s">
        <v>1499</v>
      </c>
      <c r="C614" s="14" t="s">
        <v>1500</v>
      </c>
      <c r="D614" s="6">
        <v>200</v>
      </c>
      <c r="E614" s="12">
        <v>21</v>
      </c>
      <c r="F614" s="34">
        <v>6.5</v>
      </c>
      <c r="G614" s="6">
        <v>5</v>
      </c>
      <c r="H614" s="6">
        <v>8</v>
      </c>
      <c r="I614" s="4" t="s">
        <v>291</v>
      </c>
      <c r="J614" s="4" t="s">
        <v>17</v>
      </c>
      <c r="K614" s="13">
        <v>50000</v>
      </c>
    </row>
    <row r="615" spans="1:11" ht="31.5" x14ac:dyDescent="0.2">
      <c r="A615" s="4" t="s">
        <v>1501</v>
      </c>
      <c r="B615" s="11" t="s">
        <v>1502</v>
      </c>
      <c r="C615" s="14" t="s">
        <v>1503</v>
      </c>
      <c r="D615" s="6">
        <v>200</v>
      </c>
      <c r="E615" s="12">
        <v>21</v>
      </c>
      <c r="F615" s="34">
        <v>6.5</v>
      </c>
      <c r="G615" s="6">
        <v>5</v>
      </c>
      <c r="H615" s="6">
        <v>12</v>
      </c>
      <c r="I615" s="4" t="s">
        <v>291</v>
      </c>
      <c r="J615" s="4" t="s">
        <v>17</v>
      </c>
      <c r="K615" s="13">
        <v>122727</v>
      </c>
    </row>
    <row r="616" spans="1:11" ht="31.5" x14ac:dyDescent="0.2">
      <c r="A616" s="4" t="s">
        <v>1504</v>
      </c>
      <c r="B616" s="11" t="s">
        <v>1505</v>
      </c>
      <c r="C616" s="14" t="s">
        <v>1506</v>
      </c>
      <c r="D616" s="6">
        <v>200</v>
      </c>
      <c r="E616" s="12">
        <v>21</v>
      </c>
      <c r="F616" s="34">
        <v>6.5</v>
      </c>
      <c r="G616" s="6">
        <v>5</v>
      </c>
      <c r="H616" s="6">
        <v>18</v>
      </c>
      <c r="I616" s="4" t="s">
        <v>291</v>
      </c>
      <c r="J616" s="4" t="s">
        <v>17</v>
      </c>
      <c r="K616" s="13">
        <v>170909</v>
      </c>
    </row>
    <row r="617" spans="1:11" ht="31.5" x14ac:dyDescent="0.2">
      <c r="A617" s="15"/>
      <c r="B617" s="3" t="s">
        <v>1507</v>
      </c>
      <c r="C617" s="8" t="s">
        <v>1508</v>
      </c>
      <c r="D617" s="15"/>
      <c r="E617" s="15"/>
      <c r="F617" s="15"/>
      <c r="G617" s="15"/>
      <c r="H617" s="15"/>
      <c r="I617" s="15"/>
      <c r="J617" s="15"/>
      <c r="K617" s="10"/>
    </row>
    <row r="618" spans="1:11" ht="31.5" x14ac:dyDescent="0.2">
      <c r="A618" s="4" t="s">
        <v>1509</v>
      </c>
      <c r="B618" s="11" t="s">
        <v>1510</v>
      </c>
      <c r="C618" s="14" t="s">
        <v>1334</v>
      </c>
      <c r="D618" s="6">
        <v>160</v>
      </c>
      <c r="E618" s="12">
        <v>19</v>
      </c>
      <c r="F618" s="34">
        <v>1.7</v>
      </c>
      <c r="G618" s="6">
        <v>5</v>
      </c>
      <c r="H618" s="6">
        <v>16</v>
      </c>
      <c r="I618" s="4" t="s">
        <v>291</v>
      </c>
      <c r="J618" s="15"/>
      <c r="K618" s="13">
        <v>3600</v>
      </c>
    </row>
    <row r="619" spans="1:11" ht="31.5" x14ac:dyDescent="0.2">
      <c r="A619" s="4" t="s">
        <v>1511</v>
      </c>
      <c r="B619" s="11" t="s">
        <v>1512</v>
      </c>
      <c r="C619" s="14" t="s">
        <v>1337</v>
      </c>
      <c r="D619" s="6">
        <v>160</v>
      </c>
      <c r="E619" s="12">
        <v>19</v>
      </c>
      <c r="F619" s="34">
        <v>1.7</v>
      </c>
      <c r="G619" s="6">
        <v>5</v>
      </c>
      <c r="H619" s="6">
        <v>29</v>
      </c>
      <c r="I619" s="4" t="s">
        <v>291</v>
      </c>
      <c r="J619" s="15"/>
      <c r="K619" s="13">
        <v>7900</v>
      </c>
    </row>
    <row r="620" spans="1:11" ht="31.5" x14ac:dyDescent="0.2">
      <c r="A620" s="15"/>
      <c r="B620" s="3" t="s">
        <v>1513</v>
      </c>
      <c r="C620" s="8" t="s">
        <v>1514</v>
      </c>
      <c r="D620" s="15"/>
      <c r="E620" s="15"/>
      <c r="F620" s="15"/>
      <c r="G620" s="15"/>
      <c r="H620" s="15"/>
      <c r="I620" s="15"/>
      <c r="J620" s="15"/>
      <c r="K620" s="10"/>
    </row>
    <row r="621" spans="1:11" ht="31.5" x14ac:dyDescent="0.2">
      <c r="A621" s="4" t="s">
        <v>1515</v>
      </c>
      <c r="B621" s="11" t="s">
        <v>1516</v>
      </c>
      <c r="C621" s="14" t="s">
        <v>535</v>
      </c>
      <c r="D621" s="6">
        <v>200</v>
      </c>
      <c r="E621" s="12">
        <v>14</v>
      </c>
      <c r="F621" s="34">
        <v>6.4</v>
      </c>
      <c r="G621" s="6">
        <v>5</v>
      </c>
      <c r="H621" s="6">
        <v>144</v>
      </c>
      <c r="I621" s="4" t="s">
        <v>291</v>
      </c>
      <c r="J621" s="4" t="s">
        <v>17</v>
      </c>
      <c r="K621" s="13">
        <v>630000</v>
      </c>
    </row>
    <row r="622" spans="1:11" ht="31.5" x14ac:dyDescent="0.2">
      <c r="A622" s="15"/>
      <c r="B622" s="3" t="s">
        <v>1517</v>
      </c>
      <c r="C622" s="8" t="s">
        <v>1518</v>
      </c>
      <c r="D622" s="15"/>
      <c r="E622" s="15"/>
      <c r="F622" s="15"/>
      <c r="G622" s="15"/>
      <c r="H622" s="15"/>
      <c r="I622" s="15"/>
      <c r="J622" s="15"/>
      <c r="K622" s="10"/>
    </row>
    <row r="623" spans="1:11" ht="31.5" x14ac:dyDescent="0.2">
      <c r="A623" s="4" t="s">
        <v>1519</v>
      </c>
      <c r="B623" s="11" t="s">
        <v>1520</v>
      </c>
      <c r="C623" s="14" t="s">
        <v>1074</v>
      </c>
      <c r="D623" s="6">
        <v>230</v>
      </c>
      <c r="E623" s="12">
        <v>14</v>
      </c>
      <c r="F623" s="34">
        <v>6.5</v>
      </c>
      <c r="G623" s="6">
        <v>5</v>
      </c>
      <c r="H623" s="6">
        <v>19</v>
      </c>
      <c r="I623" s="4" t="s">
        <v>16</v>
      </c>
      <c r="J623" s="4" t="s">
        <v>17</v>
      </c>
      <c r="K623" s="13">
        <v>1117200</v>
      </c>
    </row>
    <row r="624" spans="1:11" ht="31.5" x14ac:dyDescent="0.2">
      <c r="A624" s="4" t="s">
        <v>1521</v>
      </c>
      <c r="B624" s="11" t="s">
        <v>1522</v>
      </c>
      <c r="C624" s="14" t="s">
        <v>1523</v>
      </c>
      <c r="D624" s="6">
        <v>230</v>
      </c>
      <c r="E624" s="12">
        <v>13</v>
      </c>
      <c r="F624" s="34">
        <v>3.9</v>
      </c>
      <c r="G624" s="6">
        <v>5</v>
      </c>
      <c r="H624" s="6">
        <v>97</v>
      </c>
      <c r="I624" s="4" t="s">
        <v>16</v>
      </c>
      <c r="J624" s="4" t="s">
        <v>96</v>
      </c>
      <c r="K624" s="13">
        <v>7036900</v>
      </c>
    </row>
    <row r="625" spans="1:11" ht="31.5" x14ac:dyDescent="0.2">
      <c r="A625" s="15"/>
      <c r="B625" s="3" t="s">
        <v>1524</v>
      </c>
      <c r="C625" s="8" t="s">
        <v>1525</v>
      </c>
      <c r="D625" s="15"/>
      <c r="E625" s="15"/>
      <c r="F625" s="15"/>
      <c r="G625" s="15"/>
      <c r="H625" s="15"/>
      <c r="I625" s="15"/>
      <c r="J625" s="15"/>
      <c r="K625" s="10"/>
    </row>
    <row r="626" spans="1:11" ht="31.5" x14ac:dyDescent="0.2">
      <c r="A626" s="4" t="s">
        <v>1526</v>
      </c>
      <c r="B626" s="11" t="s">
        <v>1527</v>
      </c>
      <c r="C626" s="14" t="s">
        <v>1528</v>
      </c>
      <c r="D626" s="6">
        <v>200</v>
      </c>
      <c r="E626" s="12">
        <v>18</v>
      </c>
      <c r="F626" s="34">
        <v>4.5</v>
      </c>
      <c r="G626" s="6">
        <v>5</v>
      </c>
      <c r="H626" s="6">
        <v>65</v>
      </c>
      <c r="I626" s="4" t="s">
        <v>291</v>
      </c>
      <c r="J626" s="4" t="s">
        <v>236</v>
      </c>
      <c r="K626" s="13">
        <v>550300</v>
      </c>
    </row>
    <row r="627" spans="1:11" ht="31.5" x14ac:dyDescent="0.2">
      <c r="A627" s="4" t="s">
        <v>1529</v>
      </c>
      <c r="B627" s="11" t="s">
        <v>1530</v>
      </c>
      <c r="C627" s="14" t="s">
        <v>1531</v>
      </c>
      <c r="D627" s="6">
        <v>200</v>
      </c>
      <c r="E627" s="12">
        <v>13</v>
      </c>
      <c r="F627" s="34">
        <v>2.2000000000000002</v>
      </c>
      <c r="G627" s="6">
        <v>5</v>
      </c>
      <c r="H627" s="6">
        <v>14</v>
      </c>
      <c r="I627" s="4" t="s">
        <v>291</v>
      </c>
      <c r="J627" s="4" t="s">
        <v>17</v>
      </c>
      <c r="K627" s="13">
        <v>91300</v>
      </c>
    </row>
    <row r="628" spans="1:11" ht="31.5" x14ac:dyDescent="0.2">
      <c r="A628" s="15"/>
      <c r="B628" s="3" t="s">
        <v>1532</v>
      </c>
      <c r="C628" s="8" t="s">
        <v>1533</v>
      </c>
      <c r="D628" s="15"/>
      <c r="E628" s="15"/>
      <c r="F628" s="15"/>
      <c r="G628" s="15"/>
      <c r="H628" s="15"/>
      <c r="I628" s="15"/>
      <c r="J628" s="15"/>
      <c r="K628" s="10"/>
    </row>
    <row r="629" spans="1:11" ht="31.5" x14ac:dyDescent="0.2">
      <c r="A629" s="4" t="s">
        <v>1534</v>
      </c>
      <c r="B629" s="11" t="s">
        <v>1535</v>
      </c>
      <c r="C629" s="14" t="s">
        <v>1536</v>
      </c>
      <c r="D629" s="6">
        <v>230</v>
      </c>
      <c r="E629" s="6">
        <v>14</v>
      </c>
      <c r="F629" s="34">
        <v>4.9000000000000004</v>
      </c>
      <c r="G629" s="6">
        <v>4</v>
      </c>
      <c r="H629" s="6">
        <v>3</v>
      </c>
      <c r="I629" s="4" t="s">
        <v>291</v>
      </c>
      <c r="J629" s="15"/>
      <c r="K629" s="13">
        <v>37900</v>
      </c>
    </row>
    <row r="630" spans="1:11" ht="31.5" x14ac:dyDescent="0.2">
      <c r="A630" s="4" t="s">
        <v>1537</v>
      </c>
      <c r="B630" s="11" t="s">
        <v>1538</v>
      </c>
      <c r="C630" s="14" t="s">
        <v>1539</v>
      </c>
      <c r="D630" s="6">
        <v>200</v>
      </c>
      <c r="E630" s="6">
        <v>20</v>
      </c>
      <c r="F630" s="34">
        <v>3.5</v>
      </c>
      <c r="G630" s="6">
        <v>5</v>
      </c>
      <c r="H630" s="6">
        <v>4</v>
      </c>
      <c r="I630" s="4" t="s">
        <v>114</v>
      </c>
      <c r="J630" s="15"/>
      <c r="K630" s="13">
        <v>34166</v>
      </c>
    </row>
    <row r="631" spans="1:11" ht="31.5" x14ac:dyDescent="0.2">
      <c r="A631" s="4" t="s">
        <v>1540</v>
      </c>
      <c r="B631" s="11" t="s">
        <v>1541</v>
      </c>
      <c r="C631" s="14" t="s">
        <v>1542</v>
      </c>
      <c r="D631" s="6">
        <v>220</v>
      </c>
      <c r="E631" s="6">
        <v>10</v>
      </c>
      <c r="F631" s="34">
        <v>3.5</v>
      </c>
      <c r="G631" s="6">
        <v>5</v>
      </c>
      <c r="H631" s="15"/>
      <c r="I631" s="15"/>
      <c r="J631" s="15"/>
      <c r="K631" s="13">
        <v>93480</v>
      </c>
    </row>
    <row r="632" spans="1:11" ht="31.5" x14ac:dyDescent="0.2">
      <c r="A632" s="4" t="s">
        <v>1543</v>
      </c>
      <c r="B632" s="11" t="s">
        <v>1544</v>
      </c>
      <c r="C632" s="14" t="s">
        <v>1545</v>
      </c>
      <c r="D632" s="6">
        <v>200</v>
      </c>
      <c r="E632" s="6">
        <v>10</v>
      </c>
      <c r="F632" s="34">
        <v>2.2000000000000002</v>
      </c>
      <c r="G632" s="6">
        <v>4</v>
      </c>
      <c r="H632" s="15"/>
      <c r="I632" s="15"/>
      <c r="J632" s="15"/>
      <c r="K632" s="13">
        <v>3400</v>
      </c>
    </row>
    <row r="633" spans="1:11" ht="31.5" x14ac:dyDescent="0.2">
      <c r="A633" s="4" t="s">
        <v>1546</v>
      </c>
      <c r="B633" s="11" t="s">
        <v>1547</v>
      </c>
      <c r="C633" s="14" t="s">
        <v>1548</v>
      </c>
      <c r="D633" s="6">
        <v>200</v>
      </c>
      <c r="E633" s="6">
        <v>10</v>
      </c>
      <c r="F633" s="34">
        <v>2.2000000000000002</v>
      </c>
      <c r="G633" s="6">
        <v>4</v>
      </c>
      <c r="H633" s="15"/>
      <c r="I633" s="15"/>
      <c r="J633" s="15"/>
      <c r="K633" s="13">
        <v>1500</v>
      </c>
    </row>
    <row r="634" spans="1:11" ht="47.25" x14ac:dyDescent="0.2">
      <c r="B634" s="23"/>
      <c r="C634" s="8" t="s">
        <v>1549</v>
      </c>
      <c r="D634" s="33"/>
      <c r="E634" s="33"/>
      <c r="F634" s="33"/>
      <c r="G634" s="33"/>
      <c r="H634" s="33"/>
      <c r="I634" s="33"/>
      <c r="J634" s="33"/>
      <c r="K634" s="23"/>
    </row>
    <row r="635" spans="1:11" ht="31.5" x14ac:dyDescent="0.2">
      <c r="A635" s="15"/>
      <c r="B635" s="7" t="s">
        <v>1550</v>
      </c>
      <c r="C635" s="3" t="s">
        <v>1551</v>
      </c>
      <c r="D635" s="15"/>
      <c r="E635" s="15"/>
      <c r="F635" s="15"/>
      <c r="G635" s="15"/>
      <c r="H635" s="15"/>
      <c r="I635" s="15"/>
      <c r="J635" s="33"/>
      <c r="K635" s="10"/>
    </row>
    <row r="636" spans="1:11" ht="31.5" x14ac:dyDescent="0.2">
      <c r="A636" s="4" t="s">
        <v>1552</v>
      </c>
      <c r="B636" s="4" t="s">
        <v>1553</v>
      </c>
      <c r="C636" s="11" t="s">
        <v>1554</v>
      </c>
      <c r="D636" s="6">
        <v>180</v>
      </c>
      <c r="E636" s="6">
        <v>15</v>
      </c>
      <c r="F636" s="34">
        <v>6</v>
      </c>
      <c r="G636" s="6">
        <v>5</v>
      </c>
      <c r="H636" s="6"/>
      <c r="I636" s="34"/>
      <c r="J636" s="33"/>
      <c r="K636" s="13">
        <v>35083</v>
      </c>
    </row>
    <row r="637" spans="1:11" ht="31.5" x14ac:dyDescent="0.2">
      <c r="A637" s="4" t="s">
        <v>1555</v>
      </c>
      <c r="B637" s="4" t="s">
        <v>1556</v>
      </c>
      <c r="C637" s="11" t="s">
        <v>1557</v>
      </c>
      <c r="D637" s="6">
        <v>180</v>
      </c>
      <c r="E637" s="6">
        <v>10</v>
      </c>
      <c r="F637" s="34">
        <v>5</v>
      </c>
      <c r="G637" s="6">
        <v>5</v>
      </c>
      <c r="H637" s="6"/>
      <c r="I637" s="34"/>
      <c r="J637" s="33"/>
      <c r="K637" s="13">
        <v>76000</v>
      </c>
    </row>
    <row r="638" spans="1:11" ht="31.5" x14ac:dyDescent="0.2">
      <c r="A638" s="4" t="s">
        <v>1558</v>
      </c>
      <c r="B638" s="4" t="s">
        <v>1559</v>
      </c>
      <c r="C638" s="11" t="s">
        <v>1560</v>
      </c>
      <c r="D638" s="6">
        <v>180</v>
      </c>
      <c r="E638" s="6">
        <v>10</v>
      </c>
      <c r="F638" s="34">
        <v>5</v>
      </c>
      <c r="G638" s="6">
        <v>5</v>
      </c>
      <c r="H638" s="6"/>
      <c r="I638" s="34"/>
      <c r="J638" s="33"/>
      <c r="K638" s="13">
        <v>210909</v>
      </c>
    </row>
    <row r="639" spans="1:11" ht="31.5" x14ac:dyDescent="0.2">
      <c r="A639" s="4" t="s">
        <v>1561</v>
      </c>
      <c r="B639" s="4" t="s">
        <v>1562</v>
      </c>
      <c r="C639" s="11" t="s">
        <v>1563</v>
      </c>
      <c r="D639" s="6">
        <v>180</v>
      </c>
      <c r="E639" s="6">
        <v>10</v>
      </c>
      <c r="F639" s="34">
        <v>5</v>
      </c>
      <c r="G639" s="6">
        <v>5</v>
      </c>
      <c r="H639" s="6"/>
      <c r="I639" s="34"/>
      <c r="J639" s="33"/>
      <c r="K639" s="13">
        <v>136364</v>
      </c>
    </row>
    <row r="640" spans="1:11" ht="31.5" x14ac:dyDescent="0.2">
      <c r="A640" s="4" t="s">
        <v>1564</v>
      </c>
      <c r="B640" s="4" t="s">
        <v>1565</v>
      </c>
      <c r="C640" s="11" t="s">
        <v>1566</v>
      </c>
      <c r="D640" s="6">
        <v>180</v>
      </c>
      <c r="E640" s="6">
        <v>10</v>
      </c>
      <c r="F640" s="34">
        <v>3</v>
      </c>
      <c r="G640" s="6">
        <v>5</v>
      </c>
      <c r="H640" s="6"/>
      <c r="I640" s="34"/>
      <c r="J640" s="33"/>
      <c r="K640" s="13">
        <v>476947</v>
      </c>
    </row>
    <row r="641" spans="1:11" ht="31.5" x14ac:dyDescent="0.2">
      <c r="A641" s="4" t="s">
        <v>1567</v>
      </c>
      <c r="B641" s="4" t="s">
        <v>1568</v>
      </c>
      <c r="C641" s="11" t="s">
        <v>1569</v>
      </c>
      <c r="D641" s="6">
        <v>180</v>
      </c>
      <c r="E641" s="6">
        <v>20</v>
      </c>
      <c r="F641" s="34">
        <v>6.6</v>
      </c>
      <c r="G641" s="6">
        <v>5</v>
      </c>
      <c r="H641" s="6"/>
      <c r="I641" s="34"/>
      <c r="J641" s="33"/>
      <c r="K641" s="13">
        <v>6363</v>
      </c>
    </row>
    <row r="642" spans="1:11" ht="31.5" x14ac:dyDescent="0.2">
      <c r="A642" s="4" t="s">
        <v>1570</v>
      </c>
      <c r="B642" s="4" t="s">
        <v>1571</v>
      </c>
      <c r="C642" s="11" t="s">
        <v>1572</v>
      </c>
      <c r="D642" s="6">
        <v>180</v>
      </c>
      <c r="E642" s="6">
        <v>15</v>
      </c>
      <c r="F642" s="34">
        <v>8.5</v>
      </c>
      <c r="G642" s="6">
        <v>5</v>
      </c>
      <c r="H642" s="6"/>
      <c r="I642" s="34"/>
      <c r="J642" s="33"/>
      <c r="K642" s="13">
        <v>12268</v>
      </c>
    </row>
    <row r="643" spans="1:11" ht="31.5" x14ac:dyDescent="0.2">
      <c r="A643" s="4" t="s">
        <v>1573</v>
      </c>
      <c r="B643" s="4" t="s">
        <v>1574</v>
      </c>
      <c r="C643" s="10" t="s">
        <v>2440</v>
      </c>
      <c r="D643" s="6">
        <v>150</v>
      </c>
      <c r="E643" s="6">
        <v>20</v>
      </c>
      <c r="F643" s="34">
        <v>8</v>
      </c>
      <c r="G643" s="6">
        <v>5</v>
      </c>
      <c r="H643" s="6"/>
      <c r="I643" s="34"/>
      <c r="J643" s="33"/>
      <c r="K643" s="13">
        <v>3096</v>
      </c>
    </row>
    <row r="644" spans="1:11" ht="31.5" x14ac:dyDescent="0.2">
      <c r="A644" s="4" t="s">
        <v>1575</v>
      </c>
      <c r="B644" s="4" t="s">
        <v>1576</v>
      </c>
      <c r="C644" s="11" t="s">
        <v>1577</v>
      </c>
      <c r="D644" s="6">
        <v>250</v>
      </c>
      <c r="E644" s="6">
        <v>10</v>
      </c>
      <c r="F644" s="34">
        <v>4</v>
      </c>
      <c r="G644" s="6">
        <v>5</v>
      </c>
      <c r="H644" s="6"/>
      <c r="I644" s="34"/>
      <c r="J644" s="33"/>
      <c r="K644" s="13">
        <v>1396445</v>
      </c>
    </row>
    <row r="645" spans="1:11" ht="31.5" x14ac:dyDescent="0.2">
      <c r="A645" s="4" t="s">
        <v>1578</v>
      </c>
      <c r="B645" s="4" t="s">
        <v>1579</v>
      </c>
      <c r="C645" s="11" t="s">
        <v>1580</v>
      </c>
      <c r="D645" s="6">
        <v>180</v>
      </c>
      <c r="E645" s="6">
        <v>10</v>
      </c>
      <c r="F645" s="34">
        <v>3.5</v>
      </c>
      <c r="G645" s="6">
        <v>5</v>
      </c>
      <c r="H645" s="6"/>
      <c r="I645" s="34"/>
      <c r="J645" s="33"/>
      <c r="K645" s="13">
        <v>58816</v>
      </c>
    </row>
    <row r="646" spans="1:11" ht="31.5" x14ac:dyDescent="0.2">
      <c r="A646" s="4" t="s">
        <v>1581</v>
      </c>
      <c r="B646" s="4" t="s">
        <v>1582</v>
      </c>
      <c r="C646" s="11" t="s">
        <v>1583</v>
      </c>
      <c r="D646" s="6">
        <v>180</v>
      </c>
      <c r="E646" s="6">
        <v>10</v>
      </c>
      <c r="F646" s="34">
        <v>2.8</v>
      </c>
      <c r="G646" s="6">
        <v>5</v>
      </c>
      <c r="H646" s="6"/>
      <c r="I646" s="34"/>
      <c r="J646" s="33"/>
      <c r="K646" s="13">
        <v>495291</v>
      </c>
    </row>
    <row r="647" spans="1:11" ht="31.5" x14ac:dyDescent="0.2">
      <c r="A647" s="4" t="s">
        <v>1584</v>
      </c>
      <c r="B647" s="4" t="s">
        <v>1585</v>
      </c>
      <c r="C647" s="11" t="s">
        <v>1586</v>
      </c>
      <c r="D647" s="6">
        <v>180</v>
      </c>
      <c r="E647" s="6">
        <v>10</v>
      </c>
      <c r="F647" s="34">
        <v>3</v>
      </c>
      <c r="G647" s="6">
        <v>5</v>
      </c>
      <c r="H647" s="6"/>
      <c r="I647" s="34"/>
      <c r="J647" s="33"/>
      <c r="K647" s="13">
        <v>340513</v>
      </c>
    </row>
    <row r="648" spans="1:11" ht="31.5" x14ac:dyDescent="0.2">
      <c r="A648" s="4" t="s">
        <v>1587</v>
      </c>
      <c r="B648" s="4" t="s">
        <v>1588</v>
      </c>
      <c r="C648" s="11" t="s">
        <v>1589</v>
      </c>
      <c r="D648" s="6">
        <v>180</v>
      </c>
      <c r="E648" s="6">
        <v>10</v>
      </c>
      <c r="F648" s="34">
        <v>3.5</v>
      </c>
      <c r="G648" s="6">
        <v>5</v>
      </c>
      <c r="H648" s="6"/>
      <c r="I648" s="34"/>
      <c r="J648" s="33"/>
      <c r="K648" s="13">
        <v>10777</v>
      </c>
    </row>
    <row r="649" spans="1:11" ht="31.5" x14ac:dyDescent="0.2">
      <c r="A649" s="4" t="s">
        <v>1590</v>
      </c>
      <c r="B649" s="4" t="s">
        <v>1591</v>
      </c>
      <c r="C649" s="11" t="s">
        <v>1592</v>
      </c>
      <c r="D649" s="6">
        <v>150</v>
      </c>
      <c r="E649" s="6">
        <v>18</v>
      </c>
      <c r="F649" s="34">
        <v>4.5</v>
      </c>
      <c r="G649" s="6">
        <v>5</v>
      </c>
      <c r="H649" s="6"/>
      <c r="I649" s="34"/>
      <c r="J649" s="33"/>
      <c r="K649" s="13">
        <v>3325</v>
      </c>
    </row>
    <row r="650" spans="1:11" ht="31.5" x14ac:dyDescent="0.2">
      <c r="A650" s="4" t="s">
        <v>1593</v>
      </c>
      <c r="B650" s="4" t="s">
        <v>1594</v>
      </c>
      <c r="C650" s="11" t="s">
        <v>1595</v>
      </c>
      <c r="D650" s="6">
        <v>150</v>
      </c>
      <c r="E650" s="6">
        <v>10</v>
      </c>
      <c r="F650" s="34">
        <v>3.2</v>
      </c>
      <c r="G650" s="6">
        <v>4</v>
      </c>
      <c r="H650" s="6"/>
      <c r="I650" s="34"/>
      <c r="J650" s="33"/>
      <c r="K650" s="13">
        <v>31300</v>
      </c>
    </row>
    <row r="651" spans="1:11" ht="31.5" x14ac:dyDescent="0.2">
      <c r="A651" s="4" t="s">
        <v>1596</v>
      </c>
      <c r="B651" s="4" t="s">
        <v>1597</v>
      </c>
      <c r="C651" s="11" t="s">
        <v>1598</v>
      </c>
      <c r="D651" s="6">
        <v>150</v>
      </c>
      <c r="E651" s="6">
        <v>10</v>
      </c>
      <c r="F651" s="34">
        <v>3.2</v>
      </c>
      <c r="G651" s="6">
        <v>4</v>
      </c>
      <c r="H651" s="6"/>
      <c r="I651" s="34"/>
      <c r="J651" s="33"/>
      <c r="K651" s="13">
        <v>38752</v>
      </c>
    </row>
    <row r="652" spans="1:11" ht="31.5" x14ac:dyDescent="0.2">
      <c r="A652" s="4" t="s">
        <v>1599</v>
      </c>
      <c r="B652" s="4" t="s">
        <v>1600</v>
      </c>
      <c r="C652" s="10" t="s">
        <v>2441</v>
      </c>
      <c r="D652" s="6">
        <v>150</v>
      </c>
      <c r="E652" s="6">
        <v>10</v>
      </c>
      <c r="F652" s="34">
        <v>2.2000000000000002</v>
      </c>
      <c r="G652" s="6">
        <v>4</v>
      </c>
      <c r="H652" s="6"/>
      <c r="I652" s="34"/>
      <c r="J652" s="33"/>
      <c r="K652" s="13">
        <v>97797</v>
      </c>
    </row>
    <row r="653" spans="1:11" ht="31.5" x14ac:dyDescent="0.2">
      <c r="A653" s="4" t="s">
        <v>1601</v>
      </c>
      <c r="B653" s="4" t="s">
        <v>1602</v>
      </c>
      <c r="C653" s="11" t="s">
        <v>1603</v>
      </c>
      <c r="D653" s="6">
        <v>150</v>
      </c>
      <c r="E653" s="6">
        <v>10</v>
      </c>
      <c r="F653" s="34">
        <v>2</v>
      </c>
      <c r="G653" s="6">
        <v>4</v>
      </c>
      <c r="H653" s="6"/>
      <c r="I653" s="34"/>
      <c r="J653" s="33"/>
      <c r="K653" s="13">
        <v>292130</v>
      </c>
    </row>
    <row r="654" spans="1:11" ht="31.5" x14ac:dyDescent="0.2">
      <c r="A654" s="4" t="s">
        <v>1604</v>
      </c>
      <c r="B654" s="4" t="s">
        <v>1605</v>
      </c>
      <c r="C654" s="11" t="s">
        <v>1606</v>
      </c>
      <c r="D654" s="6">
        <v>150</v>
      </c>
      <c r="E654" s="6">
        <v>10</v>
      </c>
      <c r="F654" s="34">
        <v>2</v>
      </c>
      <c r="G654" s="6">
        <v>4</v>
      </c>
      <c r="H654" s="6"/>
      <c r="I654" s="34"/>
      <c r="J654" s="33"/>
      <c r="K654" s="13">
        <v>343379</v>
      </c>
    </row>
    <row r="655" spans="1:11" ht="31.5" x14ac:dyDescent="0.2">
      <c r="A655" s="4" t="s">
        <v>1607</v>
      </c>
      <c r="B655" s="4" t="s">
        <v>1608</v>
      </c>
      <c r="C655" s="11" t="s">
        <v>1609</v>
      </c>
      <c r="D655" s="6">
        <v>180</v>
      </c>
      <c r="E655" s="6">
        <v>10</v>
      </c>
      <c r="F655" s="34">
        <v>2.8</v>
      </c>
      <c r="G655" s="6">
        <v>4</v>
      </c>
      <c r="H655" s="6"/>
      <c r="I655" s="34"/>
      <c r="J655" s="33"/>
      <c r="K655" s="13">
        <v>15822</v>
      </c>
    </row>
    <row r="656" spans="1:11" ht="31.5" x14ac:dyDescent="0.2">
      <c r="A656" s="4" t="s">
        <v>1610</v>
      </c>
      <c r="B656" s="4" t="s">
        <v>1611</v>
      </c>
      <c r="C656" s="11" t="s">
        <v>1612</v>
      </c>
      <c r="D656" s="6">
        <v>180</v>
      </c>
      <c r="E656" s="6">
        <v>10</v>
      </c>
      <c r="F656" s="34">
        <v>1.8</v>
      </c>
      <c r="G656" s="6">
        <v>4</v>
      </c>
      <c r="H656" s="6"/>
      <c r="I656" s="34"/>
      <c r="J656" s="33"/>
      <c r="K656" s="13">
        <v>178855</v>
      </c>
    </row>
    <row r="657" spans="1:11" ht="31.5" x14ac:dyDescent="0.2">
      <c r="A657" s="4" t="s">
        <v>1613</v>
      </c>
      <c r="B657" s="4" t="s">
        <v>1614</v>
      </c>
      <c r="C657" s="11" t="s">
        <v>1615</v>
      </c>
      <c r="D657" s="6">
        <v>180</v>
      </c>
      <c r="E657" s="6">
        <v>10</v>
      </c>
      <c r="F657" s="34">
        <v>1.5</v>
      </c>
      <c r="G657" s="6">
        <v>4</v>
      </c>
      <c r="H657" s="6"/>
      <c r="I657" s="34"/>
      <c r="J657" s="33"/>
      <c r="K657" s="13">
        <v>670706</v>
      </c>
    </row>
    <row r="658" spans="1:11" ht="31.5" x14ac:dyDescent="0.2">
      <c r="A658" s="4" t="s">
        <v>1616</v>
      </c>
      <c r="B658" s="4" t="s">
        <v>1617</v>
      </c>
      <c r="C658" s="11" t="s">
        <v>1618</v>
      </c>
      <c r="D658" s="6">
        <v>180</v>
      </c>
      <c r="E658" s="6">
        <v>10</v>
      </c>
      <c r="F658" s="34">
        <v>2</v>
      </c>
      <c r="G658" s="6">
        <v>4</v>
      </c>
      <c r="H658" s="6"/>
      <c r="I658" s="34"/>
      <c r="J658" s="33"/>
      <c r="K658" s="13">
        <v>1147</v>
      </c>
    </row>
    <row r="659" spans="1:11" ht="31.5" x14ac:dyDescent="0.2">
      <c r="A659" s="4" t="s">
        <v>1619</v>
      </c>
      <c r="B659" s="4" t="s">
        <v>1620</v>
      </c>
      <c r="C659" s="11" t="s">
        <v>1621</v>
      </c>
      <c r="D659" s="6">
        <v>200</v>
      </c>
      <c r="E659" s="6">
        <v>10</v>
      </c>
      <c r="F659" s="34">
        <v>1.8</v>
      </c>
      <c r="G659" s="6">
        <v>4</v>
      </c>
      <c r="H659" s="6"/>
      <c r="I659" s="34"/>
      <c r="J659" s="33"/>
      <c r="K659" s="13">
        <v>8943</v>
      </c>
    </row>
    <row r="660" spans="1:11" ht="31.5" x14ac:dyDescent="0.2">
      <c r="A660" s="4" t="s">
        <v>1622</v>
      </c>
      <c r="B660" s="4" t="s">
        <v>1623</v>
      </c>
      <c r="C660" s="11" t="s">
        <v>1624</v>
      </c>
      <c r="D660" s="6">
        <v>200</v>
      </c>
      <c r="E660" s="6">
        <v>10</v>
      </c>
      <c r="F660" s="34">
        <v>1.2</v>
      </c>
      <c r="G660" s="6">
        <v>4</v>
      </c>
      <c r="H660" s="6"/>
      <c r="I660" s="34"/>
      <c r="J660" s="33"/>
      <c r="K660" s="13">
        <v>3221684</v>
      </c>
    </row>
    <row r="661" spans="1:11" ht="31.5" x14ac:dyDescent="0.2">
      <c r="A661" s="4" t="s">
        <v>1625</v>
      </c>
      <c r="B661" s="4" t="s">
        <v>1626</v>
      </c>
      <c r="C661" s="11" t="s">
        <v>1627</v>
      </c>
      <c r="D661" s="6">
        <v>150</v>
      </c>
      <c r="E661" s="6">
        <v>10</v>
      </c>
      <c r="F661" s="34">
        <v>2</v>
      </c>
      <c r="G661" s="6">
        <v>4</v>
      </c>
      <c r="H661" s="6"/>
      <c r="I661" s="34"/>
      <c r="J661" s="33"/>
      <c r="K661" s="13">
        <v>6306</v>
      </c>
    </row>
    <row r="662" spans="1:11" ht="47.25" x14ac:dyDescent="0.2">
      <c r="A662" s="15"/>
      <c r="B662" s="7" t="s">
        <v>1628</v>
      </c>
      <c r="C662" s="3" t="s">
        <v>1629</v>
      </c>
      <c r="D662" s="15"/>
      <c r="E662" s="15"/>
      <c r="F662" s="15"/>
      <c r="G662" s="15"/>
      <c r="H662" s="15"/>
      <c r="I662" s="15"/>
      <c r="J662" s="33"/>
      <c r="K662" s="10"/>
    </row>
    <row r="663" spans="1:11" ht="31.5" x14ac:dyDescent="0.2">
      <c r="A663" s="4" t="s">
        <v>1630</v>
      </c>
      <c r="B663" s="4" t="s">
        <v>1631</v>
      </c>
      <c r="C663" s="11" t="s">
        <v>1632</v>
      </c>
      <c r="D663" s="6">
        <v>180</v>
      </c>
      <c r="E663" s="6">
        <v>10</v>
      </c>
      <c r="F663" s="34">
        <v>2.8</v>
      </c>
      <c r="G663" s="6">
        <v>4</v>
      </c>
      <c r="H663" s="6"/>
      <c r="I663" s="34"/>
      <c r="J663" s="33"/>
      <c r="K663" s="13">
        <v>20866</v>
      </c>
    </row>
    <row r="664" spans="1:11" ht="31.5" x14ac:dyDescent="0.2">
      <c r="A664" s="4" t="s">
        <v>1633</v>
      </c>
      <c r="B664" s="4" t="s">
        <v>1634</v>
      </c>
      <c r="C664" s="11" t="s">
        <v>1635</v>
      </c>
      <c r="D664" s="6">
        <v>180</v>
      </c>
      <c r="E664" s="6">
        <v>10</v>
      </c>
      <c r="F664" s="34">
        <v>2.2000000000000002</v>
      </c>
      <c r="G664" s="6">
        <v>4</v>
      </c>
      <c r="H664" s="6"/>
      <c r="I664" s="34"/>
      <c r="J664" s="33"/>
      <c r="K664" s="13">
        <v>142511</v>
      </c>
    </row>
    <row r="665" spans="1:11" ht="31.5" x14ac:dyDescent="0.2">
      <c r="A665" s="4" t="s">
        <v>1636</v>
      </c>
      <c r="B665" s="4" t="s">
        <v>1637</v>
      </c>
      <c r="C665" s="11" t="s">
        <v>1638</v>
      </c>
      <c r="D665" s="6">
        <v>180</v>
      </c>
      <c r="E665" s="6">
        <v>10</v>
      </c>
      <c r="F665" s="34">
        <v>1.8</v>
      </c>
      <c r="G665" s="6">
        <v>4</v>
      </c>
      <c r="H665" s="6"/>
      <c r="I665" s="34"/>
      <c r="J665" s="33"/>
      <c r="K665" s="13">
        <v>399443</v>
      </c>
    </row>
    <row r="666" spans="1:11" ht="31.5" x14ac:dyDescent="0.2">
      <c r="A666" s="4" t="s">
        <v>1639</v>
      </c>
      <c r="B666" s="4" t="s">
        <v>1640</v>
      </c>
      <c r="C666" s="11" t="s">
        <v>1641</v>
      </c>
      <c r="D666" s="6">
        <v>180</v>
      </c>
      <c r="E666" s="6">
        <v>10</v>
      </c>
      <c r="F666" s="34">
        <v>1.4</v>
      </c>
      <c r="G666" s="6">
        <v>4</v>
      </c>
      <c r="H666" s="6"/>
      <c r="I666" s="34"/>
      <c r="J666" s="33"/>
      <c r="K666" s="13">
        <v>2056833</v>
      </c>
    </row>
    <row r="667" spans="1:11" ht="31.5" x14ac:dyDescent="0.2">
      <c r="A667" s="4" t="s">
        <v>1642</v>
      </c>
      <c r="B667" s="4" t="s">
        <v>1643</v>
      </c>
      <c r="C667" s="11" t="s">
        <v>1644</v>
      </c>
      <c r="D667" s="6">
        <v>180</v>
      </c>
      <c r="E667" s="6">
        <v>10</v>
      </c>
      <c r="F667" s="34">
        <v>3</v>
      </c>
      <c r="G667" s="6">
        <v>4</v>
      </c>
      <c r="H667" s="6"/>
      <c r="I667" s="34"/>
      <c r="J667" s="33"/>
      <c r="K667" s="13">
        <v>92408</v>
      </c>
    </row>
    <row r="668" spans="1:11" ht="31.5" x14ac:dyDescent="0.2">
      <c r="A668" s="4" t="s">
        <v>1645</v>
      </c>
      <c r="B668" s="4" t="s">
        <v>1646</v>
      </c>
      <c r="C668" s="11" t="s">
        <v>1647</v>
      </c>
      <c r="D668" s="6">
        <v>180</v>
      </c>
      <c r="E668" s="6">
        <v>10</v>
      </c>
      <c r="F668" s="34">
        <v>2.2000000000000002</v>
      </c>
      <c r="G668" s="6">
        <v>4</v>
      </c>
      <c r="H668" s="6"/>
      <c r="I668" s="34"/>
      <c r="J668" s="33"/>
      <c r="K668" s="13">
        <v>348767</v>
      </c>
    </row>
    <row r="669" spans="1:11" ht="31.5" x14ac:dyDescent="0.2">
      <c r="A669" s="4" t="s">
        <v>1648</v>
      </c>
      <c r="B669" s="4" t="s">
        <v>1649</v>
      </c>
      <c r="C669" s="11" t="s">
        <v>1650</v>
      </c>
      <c r="D669" s="6">
        <v>180</v>
      </c>
      <c r="E669" s="6">
        <v>10</v>
      </c>
      <c r="F669" s="34">
        <v>1.4</v>
      </c>
      <c r="G669" s="6">
        <v>4</v>
      </c>
      <c r="H669" s="6"/>
      <c r="I669" s="34"/>
      <c r="J669" s="33"/>
      <c r="K669" s="13">
        <v>1371222</v>
      </c>
    </row>
    <row r="670" spans="1:11" ht="31.5" x14ac:dyDescent="0.2">
      <c r="A670" s="4" t="s">
        <v>1651</v>
      </c>
      <c r="B670" s="4" t="s">
        <v>1652</v>
      </c>
      <c r="C670" s="11" t="s">
        <v>1653</v>
      </c>
      <c r="D670" s="6">
        <v>180</v>
      </c>
      <c r="E670" s="6">
        <v>10</v>
      </c>
      <c r="F670" s="34">
        <v>2</v>
      </c>
      <c r="G670" s="6">
        <v>4</v>
      </c>
      <c r="H670" s="6"/>
      <c r="I670" s="34"/>
      <c r="J670" s="33"/>
      <c r="K670" s="13">
        <v>573827</v>
      </c>
    </row>
    <row r="671" spans="1:11" ht="31.5" x14ac:dyDescent="0.2">
      <c r="A671" s="4" t="s">
        <v>1654</v>
      </c>
      <c r="B671" s="4" t="s">
        <v>1655</v>
      </c>
      <c r="C671" s="11" t="s">
        <v>1656</v>
      </c>
      <c r="D671" s="6">
        <v>200</v>
      </c>
      <c r="E671" s="6">
        <v>10</v>
      </c>
      <c r="F671" s="34">
        <v>1.8</v>
      </c>
      <c r="G671" s="6">
        <v>4</v>
      </c>
      <c r="H671" s="6"/>
      <c r="I671" s="34"/>
      <c r="J671" s="33"/>
      <c r="K671" s="13">
        <v>8255</v>
      </c>
    </row>
    <row r="672" spans="1:11" ht="31.5" x14ac:dyDescent="0.2">
      <c r="A672" s="4" t="s">
        <v>1657</v>
      </c>
      <c r="B672" s="4" t="s">
        <v>1658</v>
      </c>
      <c r="C672" s="11" t="s">
        <v>1659</v>
      </c>
      <c r="D672" s="6">
        <v>200</v>
      </c>
      <c r="E672" s="6">
        <v>10</v>
      </c>
      <c r="F672" s="34">
        <v>1.8</v>
      </c>
      <c r="G672" s="6">
        <v>4</v>
      </c>
      <c r="H672" s="6"/>
      <c r="I672" s="34"/>
      <c r="J672" s="33"/>
      <c r="K672" s="13">
        <v>12726</v>
      </c>
    </row>
    <row r="673" spans="1:11" ht="31.5" x14ac:dyDescent="0.2">
      <c r="A673" s="4" t="s">
        <v>1660</v>
      </c>
      <c r="B673" s="4" t="s">
        <v>1661</v>
      </c>
      <c r="C673" s="11" t="s">
        <v>1662</v>
      </c>
      <c r="D673" s="6">
        <v>200</v>
      </c>
      <c r="E673" s="6">
        <v>10</v>
      </c>
      <c r="F673" s="34">
        <v>1.8</v>
      </c>
      <c r="G673" s="6">
        <v>4</v>
      </c>
      <c r="H673" s="6"/>
      <c r="I673" s="34"/>
      <c r="J673" s="33"/>
      <c r="K673" s="13">
        <v>4815</v>
      </c>
    </row>
    <row r="674" spans="1:11" ht="31.5" x14ac:dyDescent="0.2">
      <c r="A674" s="4" t="s">
        <v>1663</v>
      </c>
      <c r="B674" s="4" t="s">
        <v>1664</v>
      </c>
      <c r="C674" s="11" t="s">
        <v>1665</v>
      </c>
      <c r="D674" s="6">
        <v>200</v>
      </c>
      <c r="E674" s="6">
        <v>10</v>
      </c>
      <c r="F674" s="34">
        <v>1.8</v>
      </c>
      <c r="G674" s="6">
        <v>4</v>
      </c>
      <c r="H674" s="6"/>
      <c r="I674" s="34"/>
      <c r="J674" s="33"/>
      <c r="K674" s="13">
        <v>5618</v>
      </c>
    </row>
    <row r="675" spans="1:11" ht="31.5" x14ac:dyDescent="0.2">
      <c r="A675" s="4" t="s">
        <v>1666</v>
      </c>
      <c r="B675" s="4" t="s">
        <v>1667</v>
      </c>
      <c r="C675" s="11" t="s">
        <v>1668</v>
      </c>
      <c r="D675" s="6">
        <v>200</v>
      </c>
      <c r="E675" s="6">
        <v>10</v>
      </c>
      <c r="F675" s="34">
        <v>4</v>
      </c>
      <c r="G675" s="6">
        <v>4</v>
      </c>
      <c r="H675" s="6"/>
      <c r="I675" s="34"/>
      <c r="J675" s="33"/>
      <c r="K675" s="13">
        <v>14217</v>
      </c>
    </row>
    <row r="676" spans="1:11" ht="31.5" x14ac:dyDescent="0.2">
      <c r="A676" s="4" t="s">
        <v>1669</v>
      </c>
      <c r="B676" s="4" t="s">
        <v>1670</v>
      </c>
      <c r="C676" s="11" t="s">
        <v>1671</v>
      </c>
      <c r="D676" s="6">
        <v>200</v>
      </c>
      <c r="E676" s="6">
        <v>10</v>
      </c>
      <c r="F676" s="34">
        <v>4.5</v>
      </c>
      <c r="G676" s="6">
        <v>4</v>
      </c>
      <c r="H676" s="6"/>
      <c r="I676" s="34"/>
      <c r="J676" s="33"/>
      <c r="K676" s="13">
        <v>12268</v>
      </c>
    </row>
    <row r="677" spans="1:11" ht="31.5" x14ac:dyDescent="0.2">
      <c r="A677" s="4" t="s">
        <v>1672</v>
      </c>
      <c r="B677" s="4" t="s">
        <v>1673</v>
      </c>
      <c r="C677" s="11" t="s">
        <v>1674</v>
      </c>
      <c r="D677" s="6">
        <v>200</v>
      </c>
      <c r="E677" s="6">
        <v>10</v>
      </c>
      <c r="F677" s="34">
        <v>4</v>
      </c>
      <c r="G677" s="6">
        <v>4</v>
      </c>
      <c r="H677" s="6"/>
      <c r="I677" s="34"/>
      <c r="J677" s="33"/>
      <c r="K677" s="13">
        <v>12268</v>
      </c>
    </row>
    <row r="678" spans="1:11" ht="31.5" x14ac:dyDescent="0.2">
      <c r="A678" s="4" t="s">
        <v>1675</v>
      </c>
      <c r="B678" s="4" t="s">
        <v>1676</v>
      </c>
      <c r="C678" s="11" t="s">
        <v>1677</v>
      </c>
      <c r="D678" s="6">
        <v>250</v>
      </c>
      <c r="E678" s="6">
        <v>10</v>
      </c>
      <c r="F678" s="34">
        <v>4</v>
      </c>
      <c r="G678" s="6">
        <v>4</v>
      </c>
      <c r="H678" s="6"/>
      <c r="I678" s="34"/>
      <c r="J678" s="33"/>
      <c r="K678" s="13">
        <v>7796</v>
      </c>
    </row>
    <row r="679" spans="1:11" ht="31.5" x14ac:dyDescent="0.2">
      <c r="A679" s="4" t="s">
        <v>1678</v>
      </c>
      <c r="B679" s="4" t="s">
        <v>1679</v>
      </c>
      <c r="C679" s="11" t="s">
        <v>1680</v>
      </c>
      <c r="D679" s="6">
        <v>200</v>
      </c>
      <c r="E679" s="6">
        <v>10</v>
      </c>
      <c r="F679" s="34">
        <v>4.5</v>
      </c>
      <c r="G679" s="6">
        <v>4</v>
      </c>
      <c r="H679" s="6"/>
      <c r="I679" s="34"/>
      <c r="J679" s="33"/>
      <c r="K679" s="13">
        <v>3783</v>
      </c>
    </row>
    <row r="680" spans="1:11" ht="31.5" x14ac:dyDescent="0.2">
      <c r="A680" s="4" t="s">
        <v>1681</v>
      </c>
      <c r="B680" s="4" t="s">
        <v>1682</v>
      </c>
      <c r="C680" s="11" t="s">
        <v>1683</v>
      </c>
      <c r="D680" s="6">
        <v>200</v>
      </c>
      <c r="E680" s="6">
        <v>10</v>
      </c>
      <c r="F680" s="34">
        <v>4</v>
      </c>
      <c r="G680" s="6">
        <v>4</v>
      </c>
      <c r="H680" s="6"/>
      <c r="I680" s="34"/>
      <c r="J680" s="33"/>
      <c r="K680" s="13">
        <v>10319</v>
      </c>
    </row>
    <row r="681" spans="1:11" ht="31.5" x14ac:dyDescent="0.2">
      <c r="A681" s="4" t="s">
        <v>1684</v>
      </c>
      <c r="B681" s="4" t="s">
        <v>1685</v>
      </c>
      <c r="C681" s="11" t="s">
        <v>1686</v>
      </c>
      <c r="D681" s="6">
        <v>150</v>
      </c>
      <c r="E681" s="6">
        <v>30</v>
      </c>
      <c r="F681" s="34">
        <v>6.5</v>
      </c>
      <c r="G681" s="6">
        <v>4</v>
      </c>
      <c r="H681" s="6"/>
      <c r="I681" s="34"/>
      <c r="J681" s="33"/>
      <c r="K681" s="5">
        <v>803</v>
      </c>
    </row>
    <row r="682" spans="1:11" ht="31.5" x14ac:dyDescent="0.2">
      <c r="A682" s="4" t="s">
        <v>1687</v>
      </c>
      <c r="B682" s="4" t="s">
        <v>1688</v>
      </c>
      <c r="C682" s="11" t="s">
        <v>1689</v>
      </c>
      <c r="D682" s="6">
        <v>150</v>
      </c>
      <c r="E682" s="6">
        <v>30</v>
      </c>
      <c r="F682" s="34">
        <v>6.5</v>
      </c>
      <c r="G682" s="6">
        <v>4</v>
      </c>
      <c r="H682" s="6"/>
      <c r="I682" s="34"/>
      <c r="J682" s="33"/>
      <c r="K682" s="13">
        <v>1032</v>
      </c>
    </row>
    <row r="683" spans="1:11" ht="31.5" x14ac:dyDescent="0.2">
      <c r="A683" s="4" t="s">
        <v>1690</v>
      </c>
      <c r="B683" s="4" t="s">
        <v>1691</v>
      </c>
      <c r="C683" s="11" t="s">
        <v>1692</v>
      </c>
      <c r="D683" s="6">
        <v>200</v>
      </c>
      <c r="E683" s="6">
        <v>10</v>
      </c>
      <c r="F683" s="34">
        <v>3.5</v>
      </c>
      <c r="G683" s="6">
        <v>4</v>
      </c>
      <c r="H683" s="6"/>
      <c r="I683" s="34"/>
      <c r="J683" s="33"/>
      <c r="K683" s="13">
        <v>7567</v>
      </c>
    </row>
    <row r="684" spans="1:11" ht="31.5" x14ac:dyDescent="0.2">
      <c r="A684" s="4" t="s">
        <v>1693</v>
      </c>
      <c r="B684" s="4" t="s">
        <v>1694</v>
      </c>
      <c r="C684" s="11" t="s">
        <v>1695</v>
      </c>
      <c r="D684" s="6">
        <v>200</v>
      </c>
      <c r="E684" s="6">
        <v>10</v>
      </c>
      <c r="F684" s="34">
        <v>3.5</v>
      </c>
      <c r="G684" s="6">
        <v>4</v>
      </c>
      <c r="H684" s="6"/>
      <c r="I684" s="34"/>
      <c r="J684" s="33"/>
      <c r="K684" s="13">
        <v>6306</v>
      </c>
    </row>
    <row r="685" spans="1:11" ht="31.5" x14ac:dyDescent="0.2">
      <c r="A685" s="4" t="s">
        <v>1696</v>
      </c>
      <c r="B685" s="4" t="s">
        <v>1697</v>
      </c>
      <c r="C685" s="11" t="s">
        <v>1698</v>
      </c>
      <c r="D685" s="6">
        <v>200</v>
      </c>
      <c r="E685" s="6">
        <v>10</v>
      </c>
      <c r="F685" s="34">
        <v>3.5</v>
      </c>
      <c r="G685" s="6">
        <v>4</v>
      </c>
      <c r="H685" s="6"/>
      <c r="I685" s="34"/>
      <c r="J685" s="33"/>
      <c r="K685" s="13">
        <v>19949</v>
      </c>
    </row>
    <row r="686" spans="1:11" ht="31.5" x14ac:dyDescent="0.2">
      <c r="A686" s="4" t="s">
        <v>1699</v>
      </c>
      <c r="B686" s="4" t="s">
        <v>1700</v>
      </c>
      <c r="C686" s="11" t="s">
        <v>1701</v>
      </c>
      <c r="D686" s="6">
        <v>200</v>
      </c>
      <c r="E686" s="6">
        <v>10</v>
      </c>
      <c r="F686" s="34">
        <v>3.5</v>
      </c>
      <c r="G686" s="6">
        <v>4</v>
      </c>
      <c r="H686" s="6"/>
      <c r="I686" s="34"/>
      <c r="J686" s="33"/>
      <c r="K686" s="13">
        <v>16968</v>
      </c>
    </row>
    <row r="687" spans="1:11" ht="31.5" x14ac:dyDescent="0.2">
      <c r="A687" s="4" t="s">
        <v>1702</v>
      </c>
      <c r="B687" s="4" t="s">
        <v>1703</v>
      </c>
      <c r="C687" s="11" t="s">
        <v>1704</v>
      </c>
      <c r="D687" s="6">
        <v>200</v>
      </c>
      <c r="E687" s="6">
        <v>10</v>
      </c>
      <c r="F687" s="34">
        <v>4.5</v>
      </c>
      <c r="G687" s="6">
        <v>4</v>
      </c>
      <c r="H687" s="6"/>
      <c r="I687" s="34"/>
      <c r="J687" s="33"/>
      <c r="K687" s="13">
        <v>6306</v>
      </c>
    </row>
    <row r="688" spans="1:11" ht="31.5" x14ac:dyDescent="0.2">
      <c r="A688" s="4" t="s">
        <v>1705</v>
      </c>
      <c r="B688" s="4" t="s">
        <v>1706</v>
      </c>
      <c r="C688" s="11" t="s">
        <v>1707</v>
      </c>
      <c r="D688" s="6">
        <v>200</v>
      </c>
      <c r="E688" s="6">
        <v>10</v>
      </c>
      <c r="F688" s="34">
        <v>3</v>
      </c>
      <c r="G688" s="6">
        <v>4</v>
      </c>
      <c r="H688" s="6"/>
      <c r="I688" s="34"/>
      <c r="J688" s="33"/>
      <c r="K688" s="13">
        <v>2637</v>
      </c>
    </row>
    <row r="689" spans="1:11" ht="31.5" x14ac:dyDescent="0.2">
      <c r="A689" s="4" t="s">
        <v>1708</v>
      </c>
      <c r="B689" s="4" t="s">
        <v>1709</v>
      </c>
      <c r="C689" s="11" t="s">
        <v>1710</v>
      </c>
      <c r="D689" s="6">
        <v>200</v>
      </c>
      <c r="E689" s="6">
        <v>10</v>
      </c>
      <c r="F689" s="34">
        <v>3</v>
      </c>
      <c r="G689" s="6">
        <v>4</v>
      </c>
      <c r="H689" s="6"/>
      <c r="I689" s="34"/>
      <c r="J689" s="33"/>
      <c r="K689" s="13">
        <v>17198</v>
      </c>
    </row>
    <row r="690" spans="1:11" ht="31.5" x14ac:dyDescent="0.2">
      <c r="A690" s="4" t="s">
        <v>1711</v>
      </c>
      <c r="B690" s="4" t="s">
        <v>1712</v>
      </c>
      <c r="C690" s="11" t="s">
        <v>1713</v>
      </c>
      <c r="D690" s="6">
        <v>200</v>
      </c>
      <c r="E690" s="6">
        <v>10</v>
      </c>
      <c r="F690" s="34">
        <v>2.2000000000000002</v>
      </c>
      <c r="G690" s="6">
        <v>4</v>
      </c>
      <c r="H690" s="6"/>
      <c r="I690" s="34"/>
      <c r="J690" s="33"/>
      <c r="K690" s="13">
        <v>163950</v>
      </c>
    </row>
    <row r="691" spans="1:11" ht="31.5" x14ac:dyDescent="0.2">
      <c r="A691" s="4" t="s">
        <v>1714</v>
      </c>
      <c r="B691" s="4" t="s">
        <v>1715</v>
      </c>
      <c r="C691" s="11" t="s">
        <v>1716</v>
      </c>
      <c r="D691" s="6">
        <v>200</v>
      </c>
      <c r="E691" s="6">
        <v>10</v>
      </c>
      <c r="F691" s="34">
        <v>1.6</v>
      </c>
      <c r="G691" s="6">
        <v>4</v>
      </c>
      <c r="H691" s="6"/>
      <c r="I691" s="34"/>
      <c r="J691" s="33"/>
      <c r="K691" s="13">
        <v>779854</v>
      </c>
    </row>
    <row r="692" spans="1:11" ht="31.5" x14ac:dyDescent="0.2">
      <c r="A692" s="4" t="s">
        <v>1717</v>
      </c>
      <c r="B692" s="4" t="s">
        <v>1718</v>
      </c>
      <c r="C692" s="11" t="s">
        <v>1719</v>
      </c>
      <c r="D692" s="6">
        <v>200</v>
      </c>
      <c r="E692" s="6">
        <v>10</v>
      </c>
      <c r="F692" s="34">
        <v>3</v>
      </c>
      <c r="G692" s="6">
        <v>4</v>
      </c>
      <c r="H692" s="6"/>
      <c r="I692" s="34"/>
      <c r="J692" s="33"/>
      <c r="K692" s="13">
        <v>17886</v>
      </c>
    </row>
    <row r="693" spans="1:11" ht="31.5" x14ac:dyDescent="0.2">
      <c r="A693" s="4" t="s">
        <v>1720</v>
      </c>
      <c r="B693" s="4" t="s">
        <v>1721</v>
      </c>
      <c r="C693" s="11" t="s">
        <v>1722</v>
      </c>
      <c r="D693" s="6">
        <v>200</v>
      </c>
      <c r="E693" s="6">
        <v>10</v>
      </c>
      <c r="F693" s="34">
        <v>2.2000000000000002</v>
      </c>
      <c r="G693" s="6">
        <v>4</v>
      </c>
      <c r="H693" s="6"/>
      <c r="I693" s="34"/>
      <c r="J693" s="33"/>
      <c r="K693" s="13">
        <v>7796</v>
      </c>
    </row>
    <row r="694" spans="1:11" ht="31.5" x14ac:dyDescent="0.2">
      <c r="A694" s="4" t="s">
        <v>1723</v>
      </c>
      <c r="B694" s="4" t="s">
        <v>1724</v>
      </c>
      <c r="C694" s="11" t="s">
        <v>1725</v>
      </c>
      <c r="D694" s="6">
        <v>200</v>
      </c>
      <c r="E694" s="6">
        <v>10</v>
      </c>
      <c r="F694" s="34">
        <v>2.2000000000000002</v>
      </c>
      <c r="G694" s="6">
        <v>4</v>
      </c>
      <c r="H694" s="6"/>
      <c r="I694" s="34"/>
      <c r="J694" s="33"/>
      <c r="K694" s="13">
        <v>166931</v>
      </c>
    </row>
    <row r="695" spans="1:11" ht="31.5" x14ac:dyDescent="0.2">
      <c r="A695" s="4" t="s">
        <v>1726</v>
      </c>
      <c r="B695" s="4" t="s">
        <v>1727</v>
      </c>
      <c r="C695" s="11" t="s">
        <v>1728</v>
      </c>
      <c r="D695" s="6">
        <v>200</v>
      </c>
      <c r="E695" s="6">
        <v>10</v>
      </c>
      <c r="F695" s="34">
        <v>3.5</v>
      </c>
      <c r="G695" s="6">
        <v>4</v>
      </c>
      <c r="H695" s="6"/>
      <c r="I695" s="34"/>
      <c r="J695" s="33"/>
      <c r="K695" s="13">
        <v>72574</v>
      </c>
    </row>
    <row r="696" spans="1:11" ht="31.5" x14ac:dyDescent="0.2">
      <c r="A696" s="4" t="s">
        <v>1729</v>
      </c>
      <c r="B696" s="4" t="s">
        <v>1730</v>
      </c>
      <c r="C696" s="11" t="s">
        <v>1731</v>
      </c>
      <c r="D696" s="6">
        <v>200</v>
      </c>
      <c r="E696" s="6">
        <v>10</v>
      </c>
      <c r="F696" s="34">
        <v>3.5</v>
      </c>
      <c r="G696" s="6">
        <v>4</v>
      </c>
      <c r="H696" s="6"/>
      <c r="I696" s="34"/>
      <c r="J696" s="33"/>
      <c r="K696" s="13">
        <v>67071</v>
      </c>
    </row>
    <row r="697" spans="1:11" ht="31.5" x14ac:dyDescent="0.2">
      <c r="A697" s="4" t="s">
        <v>1732</v>
      </c>
      <c r="B697" s="4" t="s">
        <v>1733</v>
      </c>
      <c r="C697" s="11" t="s">
        <v>1734</v>
      </c>
      <c r="D697" s="6">
        <v>200</v>
      </c>
      <c r="E697" s="6">
        <v>10</v>
      </c>
      <c r="F697" s="34">
        <v>4.2</v>
      </c>
      <c r="G697" s="6">
        <v>4</v>
      </c>
      <c r="H697" s="6"/>
      <c r="I697" s="34"/>
      <c r="J697" s="33"/>
      <c r="K697" s="13">
        <v>10319</v>
      </c>
    </row>
    <row r="698" spans="1:11" ht="31.5" x14ac:dyDescent="0.2">
      <c r="A698" s="4" t="s">
        <v>1735</v>
      </c>
      <c r="B698" s="4" t="s">
        <v>1736</v>
      </c>
      <c r="C698" s="11" t="s">
        <v>1737</v>
      </c>
      <c r="D698" s="6">
        <v>200</v>
      </c>
      <c r="E698" s="6">
        <v>10</v>
      </c>
      <c r="F698" s="34">
        <v>3</v>
      </c>
      <c r="G698" s="6">
        <v>4</v>
      </c>
      <c r="H698" s="6"/>
      <c r="I698" s="34"/>
      <c r="J698" s="33"/>
      <c r="K698" s="13">
        <v>17886</v>
      </c>
    </row>
    <row r="699" spans="1:11" ht="31.5" x14ac:dyDescent="0.2">
      <c r="A699" s="4" t="s">
        <v>1738</v>
      </c>
      <c r="B699" s="4" t="s">
        <v>1739</v>
      </c>
      <c r="C699" s="11" t="s">
        <v>1740</v>
      </c>
      <c r="D699" s="6">
        <v>200</v>
      </c>
      <c r="E699" s="6">
        <v>10</v>
      </c>
      <c r="F699" s="34">
        <v>2.2000000000000002</v>
      </c>
      <c r="G699" s="6">
        <v>4</v>
      </c>
      <c r="H699" s="6"/>
      <c r="I699" s="34"/>
      <c r="J699" s="33"/>
      <c r="K699" s="13">
        <v>264728</v>
      </c>
    </row>
    <row r="700" spans="1:11" ht="31.5" x14ac:dyDescent="0.2">
      <c r="A700" s="4" t="s">
        <v>1741</v>
      </c>
      <c r="B700" s="4" t="s">
        <v>1742</v>
      </c>
      <c r="C700" s="11" t="s">
        <v>1743</v>
      </c>
      <c r="D700" s="6">
        <v>200</v>
      </c>
      <c r="E700" s="6">
        <v>10</v>
      </c>
      <c r="F700" s="34">
        <v>2.5</v>
      </c>
      <c r="G700" s="6">
        <v>4</v>
      </c>
      <c r="H700" s="6"/>
      <c r="I700" s="34"/>
      <c r="J700" s="33"/>
      <c r="K700" s="13">
        <v>78994</v>
      </c>
    </row>
    <row r="701" spans="1:11" ht="31.5" x14ac:dyDescent="0.2">
      <c r="A701" s="4" t="s">
        <v>1744</v>
      </c>
      <c r="B701" s="4" t="s">
        <v>1745</v>
      </c>
      <c r="C701" s="11" t="s">
        <v>1746</v>
      </c>
      <c r="D701" s="6">
        <v>200</v>
      </c>
      <c r="E701" s="6">
        <v>10</v>
      </c>
      <c r="F701" s="34">
        <v>3.5</v>
      </c>
      <c r="G701" s="6">
        <v>4</v>
      </c>
      <c r="H701" s="6"/>
      <c r="I701" s="34"/>
      <c r="J701" s="33"/>
      <c r="K701" s="13">
        <v>8369</v>
      </c>
    </row>
    <row r="702" spans="1:11" ht="31.5" x14ac:dyDescent="0.2">
      <c r="A702" s="4" t="s">
        <v>1747</v>
      </c>
      <c r="B702" s="4" t="s">
        <v>1748</v>
      </c>
      <c r="C702" s="11" t="s">
        <v>1749</v>
      </c>
      <c r="D702" s="6">
        <v>200</v>
      </c>
      <c r="E702" s="6">
        <v>10</v>
      </c>
      <c r="F702" s="34">
        <v>3.5</v>
      </c>
      <c r="G702" s="6">
        <v>4</v>
      </c>
      <c r="H702" s="6"/>
      <c r="I702" s="34"/>
      <c r="J702" s="33"/>
      <c r="K702" s="13">
        <v>7796</v>
      </c>
    </row>
    <row r="703" spans="1:11" ht="31.5" x14ac:dyDescent="0.2">
      <c r="A703" s="4" t="s">
        <v>1750</v>
      </c>
      <c r="B703" s="4" t="s">
        <v>1751</v>
      </c>
      <c r="C703" s="11" t="s">
        <v>1752</v>
      </c>
      <c r="D703" s="6">
        <v>200</v>
      </c>
      <c r="E703" s="6">
        <v>10</v>
      </c>
      <c r="F703" s="34">
        <v>3.5</v>
      </c>
      <c r="G703" s="6">
        <v>4</v>
      </c>
      <c r="H703" s="6"/>
      <c r="I703" s="34"/>
      <c r="J703" s="33"/>
      <c r="K703" s="13">
        <v>21440</v>
      </c>
    </row>
    <row r="704" spans="1:11" ht="31.5" x14ac:dyDescent="0.2">
      <c r="A704" s="4" t="s">
        <v>1753</v>
      </c>
      <c r="B704" s="4" t="s">
        <v>1754</v>
      </c>
      <c r="C704" s="11" t="s">
        <v>1755</v>
      </c>
      <c r="D704" s="6">
        <v>200</v>
      </c>
      <c r="E704" s="6">
        <v>10</v>
      </c>
      <c r="F704" s="34">
        <v>3.5</v>
      </c>
      <c r="G704" s="6">
        <v>4</v>
      </c>
      <c r="H704" s="6"/>
      <c r="I704" s="34"/>
      <c r="J704" s="33"/>
      <c r="K704" s="13">
        <v>35656</v>
      </c>
    </row>
    <row r="705" spans="1:11" ht="31.5" x14ac:dyDescent="0.2">
      <c r="A705" s="4" t="s">
        <v>1756</v>
      </c>
      <c r="B705" s="4" t="s">
        <v>1757</v>
      </c>
      <c r="C705" s="11" t="s">
        <v>1758</v>
      </c>
      <c r="D705" s="6">
        <v>200</v>
      </c>
      <c r="E705" s="6">
        <v>10</v>
      </c>
      <c r="F705" s="34">
        <v>3.5</v>
      </c>
      <c r="G705" s="6">
        <v>4</v>
      </c>
      <c r="H705" s="6"/>
      <c r="I705" s="34"/>
      <c r="J705" s="33"/>
      <c r="K705" s="13">
        <v>47695</v>
      </c>
    </row>
    <row r="706" spans="1:11" ht="31.5" x14ac:dyDescent="0.2">
      <c r="A706" s="4" t="s">
        <v>1759</v>
      </c>
      <c r="B706" s="4" t="s">
        <v>1760</v>
      </c>
      <c r="C706" s="11" t="s">
        <v>1761</v>
      </c>
      <c r="D706" s="6">
        <v>200</v>
      </c>
      <c r="E706" s="6">
        <v>10</v>
      </c>
      <c r="F706" s="34">
        <v>3.5</v>
      </c>
      <c r="G706" s="6">
        <v>4</v>
      </c>
      <c r="H706" s="6"/>
      <c r="I706" s="34"/>
      <c r="J706" s="33"/>
      <c r="K706" s="13">
        <v>62000</v>
      </c>
    </row>
    <row r="707" spans="1:11" ht="31.5" x14ac:dyDescent="0.2">
      <c r="A707" s="4" t="s">
        <v>1762</v>
      </c>
      <c r="B707" s="4" t="s">
        <v>1763</v>
      </c>
      <c r="C707" s="11" t="s">
        <v>1764</v>
      </c>
      <c r="D707" s="6">
        <v>200</v>
      </c>
      <c r="E707" s="6">
        <v>10</v>
      </c>
      <c r="F707" s="34">
        <v>3.5</v>
      </c>
      <c r="G707" s="6">
        <v>4</v>
      </c>
      <c r="H707" s="6"/>
      <c r="I707" s="34"/>
      <c r="J707" s="33"/>
      <c r="K707" s="13">
        <v>52166</v>
      </c>
    </row>
    <row r="708" spans="1:11" ht="31.5" x14ac:dyDescent="0.2">
      <c r="A708" s="4" t="s">
        <v>1765</v>
      </c>
      <c r="B708" s="4" t="s">
        <v>1766</v>
      </c>
      <c r="C708" s="11" t="s">
        <v>1767</v>
      </c>
      <c r="D708" s="6">
        <v>200</v>
      </c>
      <c r="E708" s="6">
        <v>10</v>
      </c>
      <c r="F708" s="34">
        <v>3.5</v>
      </c>
      <c r="G708" s="6">
        <v>4</v>
      </c>
      <c r="H708" s="6"/>
      <c r="I708" s="34"/>
      <c r="J708" s="33"/>
      <c r="K708" s="13">
        <v>28892</v>
      </c>
    </row>
    <row r="709" spans="1:11" ht="31.5" x14ac:dyDescent="0.2">
      <c r="A709" s="4" t="s">
        <v>1768</v>
      </c>
      <c r="B709" s="4" t="s">
        <v>1769</v>
      </c>
      <c r="C709" s="11" t="s">
        <v>1770</v>
      </c>
      <c r="D709" s="6">
        <v>200</v>
      </c>
      <c r="E709" s="6">
        <v>10</v>
      </c>
      <c r="F709" s="34">
        <v>2.2000000000000002</v>
      </c>
      <c r="G709" s="6">
        <v>4</v>
      </c>
      <c r="H709" s="6"/>
      <c r="I709" s="34"/>
      <c r="J709" s="33"/>
      <c r="K709" s="13">
        <v>241340</v>
      </c>
    </row>
    <row r="710" spans="1:11" ht="31.5" x14ac:dyDescent="0.2">
      <c r="A710" s="4" t="s">
        <v>1771</v>
      </c>
      <c r="B710" s="4" t="s">
        <v>1772</v>
      </c>
      <c r="C710" s="11" t="s">
        <v>1773</v>
      </c>
      <c r="D710" s="6">
        <v>200</v>
      </c>
      <c r="E710" s="6">
        <v>10</v>
      </c>
      <c r="F710" s="34">
        <v>3.5</v>
      </c>
      <c r="G710" s="6">
        <v>4</v>
      </c>
      <c r="H710" s="6"/>
      <c r="I710" s="34"/>
      <c r="J710" s="33"/>
      <c r="K710" s="13">
        <v>37261</v>
      </c>
    </row>
    <row r="711" spans="1:11" ht="31.5" x14ac:dyDescent="0.2">
      <c r="A711" s="4" t="s">
        <v>1774</v>
      </c>
      <c r="B711" s="4" t="s">
        <v>1775</v>
      </c>
      <c r="C711" s="11" t="s">
        <v>1776</v>
      </c>
      <c r="D711" s="6">
        <v>200</v>
      </c>
      <c r="E711" s="6">
        <v>10</v>
      </c>
      <c r="F711" s="34">
        <v>3.5</v>
      </c>
      <c r="G711" s="6">
        <v>4</v>
      </c>
      <c r="H711" s="6"/>
      <c r="I711" s="34"/>
      <c r="J711" s="33"/>
      <c r="K711" s="13">
        <v>6306</v>
      </c>
    </row>
    <row r="712" spans="1:11" ht="31.5" x14ac:dyDescent="0.2">
      <c r="A712" s="4" t="s">
        <v>1777</v>
      </c>
      <c r="B712" s="4" t="s">
        <v>1778</v>
      </c>
      <c r="C712" s="11" t="s">
        <v>1779</v>
      </c>
      <c r="D712" s="6">
        <v>200</v>
      </c>
      <c r="E712" s="6">
        <v>10</v>
      </c>
      <c r="F712" s="34">
        <v>2.5</v>
      </c>
      <c r="G712" s="6">
        <v>4</v>
      </c>
      <c r="H712" s="6"/>
      <c r="I712" s="34"/>
      <c r="J712" s="33"/>
      <c r="K712" s="13">
        <v>86447</v>
      </c>
    </row>
    <row r="713" spans="1:11" ht="31.5" x14ac:dyDescent="0.2">
      <c r="A713" s="4" t="s">
        <v>1780</v>
      </c>
      <c r="B713" s="4" t="s">
        <v>1781</v>
      </c>
      <c r="C713" s="11" t="s">
        <v>1782</v>
      </c>
      <c r="D713" s="6">
        <v>200</v>
      </c>
      <c r="E713" s="6">
        <v>10</v>
      </c>
      <c r="F713" s="34">
        <v>3.5</v>
      </c>
      <c r="G713" s="6">
        <v>4</v>
      </c>
      <c r="H713" s="6"/>
      <c r="I713" s="34"/>
      <c r="J713" s="33"/>
      <c r="K713" s="13">
        <v>9287</v>
      </c>
    </row>
    <row r="714" spans="1:11" ht="31.5" x14ac:dyDescent="0.2">
      <c r="A714" s="4" t="s">
        <v>1783</v>
      </c>
      <c r="B714" s="4" t="s">
        <v>1784</v>
      </c>
      <c r="C714" s="11" t="s">
        <v>1785</v>
      </c>
      <c r="D714" s="6">
        <v>200</v>
      </c>
      <c r="E714" s="6">
        <v>10</v>
      </c>
      <c r="F714" s="34">
        <v>3.5</v>
      </c>
      <c r="G714" s="6">
        <v>4</v>
      </c>
      <c r="H714" s="6"/>
      <c r="I714" s="34"/>
      <c r="J714" s="33"/>
      <c r="K714" s="13">
        <v>8369</v>
      </c>
    </row>
    <row r="715" spans="1:11" ht="31.5" x14ac:dyDescent="0.2">
      <c r="A715" s="4" t="s">
        <v>1786</v>
      </c>
      <c r="B715" s="4" t="s">
        <v>1787</v>
      </c>
      <c r="C715" s="11" t="s">
        <v>1788</v>
      </c>
      <c r="D715" s="6">
        <v>200</v>
      </c>
      <c r="E715" s="6">
        <v>10</v>
      </c>
      <c r="F715" s="34">
        <v>2.5</v>
      </c>
      <c r="G715" s="6">
        <v>4</v>
      </c>
      <c r="H715" s="6"/>
      <c r="I715" s="34"/>
      <c r="J715" s="33"/>
      <c r="K715" s="13">
        <v>107772</v>
      </c>
    </row>
    <row r="716" spans="1:11" ht="31.5" x14ac:dyDescent="0.2">
      <c r="A716" s="4" t="s">
        <v>1789</v>
      </c>
      <c r="B716" s="4" t="s">
        <v>1790</v>
      </c>
      <c r="C716" s="11" t="s">
        <v>1791</v>
      </c>
      <c r="D716" s="6">
        <v>200</v>
      </c>
      <c r="E716" s="6">
        <v>10</v>
      </c>
      <c r="F716" s="34">
        <v>2.5</v>
      </c>
      <c r="G716" s="6">
        <v>4</v>
      </c>
      <c r="H716" s="6"/>
      <c r="I716" s="34"/>
      <c r="J716" s="33"/>
      <c r="K716" s="13">
        <v>92408</v>
      </c>
    </row>
    <row r="717" spans="1:11" ht="31.5" x14ac:dyDescent="0.2">
      <c r="A717" s="4" t="s">
        <v>1792</v>
      </c>
      <c r="B717" s="4" t="s">
        <v>1793</v>
      </c>
      <c r="C717" s="11" t="s">
        <v>1794</v>
      </c>
      <c r="D717" s="6">
        <v>200</v>
      </c>
      <c r="E717" s="6">
        <v>10</v>
      </c>
      <c r="F717" s="34">
        <v>3.5</v>
      </c>
      <c r="G717" s="6">
        <v>4</v>
      </c>
      <c r="H717" s="6"/>
      <c r="I717" s="34"/>
      <c r="J717" s="33"/>
      <c r="K717" s="13">
        <v>16280</v>
      </c>
    </row>
    <row r="718" spans="1:11" ht="31.5" x14ac:dyDescent="0.2">
      <c r="A718" s="4" t="s">
        <v>1795</v>
      </c>
      <c r="B718" s="4" t="s">
        <v>1796</v>
      </c>
      <c r="C718" s="11" t="s">
        <v>1797</v>
      </c>
      <c r="D718" s="6">
        <v>200</v>
      </c>
      <c r="E718" s="6">
        <v>10</v>
      </c>
      <c r="F718" s="34">
        <v>2.2000000000000002</v>
      </c>
      <c r="G718" s="6">
        <v>4</v>
      </c>
      <c r="H718" s="6"/>
      <c r="I718" s="34"/>
      <c r="J718" s="33"/>
      <c r="K718" s="13">
        <v>134027</v>
      </c>
    </row>
    <row r="719" spans="1:11" ht="31.5" x14ac:dyDescent="0.2">
      <c r="A719" s="4" t="s">
        <v>1798</v>
      </c>
      <c r="B719" s="4" t="s">
        <v>1799</v>
      </c>
      <c r="C719" s="11" t="s">
        <v>1800</v>
      </c>
      <c r="D719" s="6">
        <v>200</v>
      </c>
      <c r="E719" s="6">
        <v>10</v>
      </c>
      <c r="F719" s="34">
        <v>2</v>
      </c>
      <c r="G719" s="6">
        <v>4</v>
      </c>
      <c r="H719" s="6"/>
      <c r="I719" s="34"/>
      <c r="J719" s="33"/>
      <c r="K719" s="13">
        <v>193874</v>
      </c>
    </row>
    <row r="720" spans="1:11" ht="31.5" x14ac:dyDescent="0.2">
      <c r="A720" s="4" t="s">
        <v>1801</v>
      </c>
      <c r="B720" s="4" t="s">
        <v>1802</v>
      </c>
      <c r="C720" s="11" t="s">
        <v>1803</v>
      </c>
      <c r="D720" s="6">
        <v>200</v>
      </c>
      <c r="E720" s="6">
        <v>10</v>
      </c>
      <c r="F720" s="34">
        <v>3.5</v>
      </c>
      <c r="G720" s="6">
        <v>4</v>
      </c>
      <c r="H720" s="6"/>
      <c r="I720" s="34"/>
      <c r="J720" s="33"/>
      <c r="K720" s="13">
        <v>12038</v>
      </c>
    </row>
    <row r="721" spans="1:11" ht="31.5" x14ac:dyDescent="0.2">
      <c r="A721" s="4" t="s">
        <v>1804</v>
      </c>
      <c r="B721" s="4" t="s">
        <v>1805</v>
      </c>
      <c r="C721" s="11" t="s">
        <v>1806</v>
      </c>
      <c r="D721" s="6">
        <v>200</v>
      </c>
      <c r="E721" s="6">
        <v>10</v>
      </c>
      <c r="F721" s="34">
        <v>2.5</v>
      </c>
      <c r="G721" s="6">
        <v>4</v>
      </c>
      <c r="H721" s="6"/>
      <c r="I721" s="34"/>
      <c r="J721" s="33"/>
      <c r="K721" s="13">
        <v>98370</v>
      </c>
    </row>
    <row r="722" spans="1:11" ht="31.5" x14ac:dyDescent="0.2">
      <c r="A722" s="4" t="s">
        <v>1807</v>
      </c>
      <c r="B722" s="4" t="s">
        <v>1808</v>
      </c>
      <c r="C722" s="11" t="s">
        <v>1809</v>
      </c>
      <c r="D722" s="6">
        <v>200</v>
      </c>
      <c r="E722" s="6">
        <v>10</v>
      </c>
      <c r="F722" s="34">
        <v>3.5</v>
      </c>
      <c r="G722" s="6">
        <v>4</v>
      </c>
      <c r="H722" s="6"/>
      <c r="I722" s="34"/>
      <c r="J722" s="33"/>
      <c r="K722" s="13">
        <v>16854</v>
      </c>
    </row>
    <row r="723" spans="1:11" ht="31.5" x14ac:dyDescent="0.2">
      <c r="A723" s="4" t="s">
        <v>1810</v>
      </c>
      <c r="B723" s="4" t="s">
        <v>1811</v>
      </c>
      <c r="C723" s="11" t="s">
        <v>1812</v>
      </c>
      <c r="D723" s="6">
        <v>200</v>
      </c>
      <c r="E723" s="6">
        <v>10</v>
      </c>
      <c r="F723" s="34">
        <v>2.5</v>
      </c>
      <c r="G723" s="6">
        <v>4</v>
      </c>
      <c r="H723" s="6"/>
      <c r="I723" s="34"/>
      <c r="J723" s="33"/>
      <c r="K723" s="13">
        <v>60765</v>
      </c>
    </row>
    <row r="724" spans="1:11" ht="31.5" x14ac:dyDescent="0.2">
      <c r="A724" s="4" t="s">
        <v>1813</v>
      </c>
      <c r="B724" s="4" t="s">
        <v>1814</v>
      </c>
      <c r="C724" s="11" t="s">
        <v>1815</v>
      </c>
      <c r="D724" s="6">
        <v>200</v>
      </c>
      <c r="E724" s="6">
        <v>10</v>
      </c>
      <c r="F724" s="34">
        <v>3</v>
      </c>
      <c r="G724" s="6">
        <v>4</v>
      </c>
      <c r="H724" s="6"/>
      <c r="I724" s="34"/>
      <c r="J724" s="33"/>
      <c r="K724" s="13">
        <v>31300</v>
      </c>
    </row>
    <row r="725" spans="1:11" ht="31.5" x14ac:dyDescent="0.2">
      <c r="A725" s="4" t="s">
        <v>1816</v>
      </c>
      <c r="B725" s="4" t="s">
        <v>1817</v>
      </c>
      <c r="C725" s="11" t="s">
        <v>1818</v>
      </c>
      <c r="D725" s="6">
        <v>200</v>
      </c>
      <c r="E725" s="6">
        <v>10</v>
      </c>
      <c r="F725" s="34">
        <v>3</v>
      </c>
      <c r="G725" s="6">
        <v>4</v>
      </c>
      <c r="H725" s="6"/>
      <c r="I725" s="34"/>
      <c r="J725" s="33"/>
      <c r="K725" s="13">
        <v>41733</v>
      </c>
    </row>
    <row r="726" spans="1:11" ht="31.5" x14ac:dyDescent="0.2">
      <c r="A726" s="4" t="s">
        <v>1819</v>
      </c>
      <c r="B726" s="4" t="s">
        <v>1820</v>
      </c>
      <c r="C726" s="11" t="s">
        <v>1821</v>
      </c>
      <c r="D726" s="6">
        <v>200</v>
      </c>
      <c r="E726" s="6">
        <v>10</v>
      </c>
      <c r="F726" s="34">
        <v>2.5</v>
      </c>
      <c r="G726" s="6">
        <v>4</v>
      </c>
      <c r="H726" s="6"/>
      <c r="I726" s="34"/>
      <c r="J726" s="33"/>
      <c r="K726" s="13">
        <v>107313</v>
      </c>
    </row>
    <row r="727" spans="1:11" ht="31.5" x14ac:dyDescent="0.2">
      <c r="A727" s="4" t="s">
        <v>1822</v>
      </c>
      <c r="B727" s="4" t="s">
        <v>1823</v>
      </c>
      <c r="C727" s="11" t="s">
        <v>1824</v>
      </c>
      <c r="D727" s="6">
        <v>200</v>
      </c>
      <c r="E727" s="6">
        <v>10</v>
      </c>
      <c r="F727" s="34">
        <v>2.5</v>
      </c>
      <c r="G727" s="6">
        <v>4</v>
      </c>
      <c r="H727" s="6"/>
      <c r="I727" s="34"/>
      <c r="J727" s="33"/>
      <c r="K727" s="13">
        <v>62599</v>
      </c>
    </row>
    <row r="728" spans="1:11" ht="31.5" x14ac:dyDescent="0.2">
      <c r="A728" s="4" t="s">
        <v>1825</v>
      </c>
      <c r="B728" s="4" t="s">
        <v>1826</v>
      </c>
      <c r="C728" s="11" t="s">
        <v>1827</v>
      </c>
      <c r="D728" s="6">
        <v>200</v>
      </c>
      <c r="E728" s="6">
        <v>10</v>
      </c>
      <c r="F728" s="34">
        <v>3.5</v>
      </c>
      <c r="G728" s="6">
        <v>4</v>
      </c>
      <c r="H728" s="6"/>
      <c r="I728" s="34"/>
      <c r="J728" s="33"/>
      <c r="K728" s="13">
        <v>8828</v>
      </c>
    </row>
    <row r="729" spans="1:11" ht="31.5" x14ac:dyDescent="0.2">
      <c r="A729" s="4" t="s">
        <v>1828</v>
      </c>
      <c r="B729" s="4" t="s">
        <v>1829</v>
      </c>
      <c r="C729" s="11" t="s">
        <v>1830</v>
      </c>
      <c r="D729" s="6">
        <v>200</v>
      </c>
      <c r="E729" s="6">
        <v>10</v>
      </c>
      <c r="F729" s="34">
        <v>3.5</v>
      </c>
      <c r="G729" s="6">
        <v>4</v>
      </c>
      <c r="H729" s="6"/>
      <c r="I729" s="34"/>
      <c r="J729" s="33"/>
      <c r="K729" s="13">
        <v>14561</v>
      </c>
    </row>
    <row r="730" spans="1:11" ht="31.5" x14ac:dyDescent="0.2">
      <c r="A730" s="4" t="s">
        <v>1831</v>
      </c>
      <c r="B730" s="4" t="s">
        <v>1832</v>
      </c>
      <c r="C730" s="11" t="s">
        <v>1833</v>
      </c>
      <c r="D730" s="6">
        <v>180</v>
      </c>
      <c r="E730" s="6">
        <v>10</v>
      </c>
      <c r="F730" s="34">
        <v>1.4</v>
      </c>
      <c r="G730" s="6">
        <v>5</v>
      </c>
      <c r="H730" s="6"/>
      <c r="I730" s="34"/>
      <c r="J730" s="33"/>
      <c r="K730" s="13">
        <v>1376</v>
      </c>
    </row>
    <row r="731" spans="1:11" ht="31.5" x14ac:dyDescent="0.2">
      <c r="A731" s="4" t="s">
        <v>1834</v>
      </c>
      <c r="B731" s="4" t="s">
        <v>1835</v>
      </c>
      <c r="C731" s="11" t="s">
        <v>1836</v>
      </c>
      <c r="D731" s="6">
        <v>200</v>
      </c>
      <c r="E731" s="6">
        <v>10</v>
      </c>
      <c r="F731" s="34">
        <v>3.5</v>
      </c>
      <c r="G731" s="6">
        <v>4</v>
      </c>
      <c r="H731" s="6"/>
      <c r="I731" s="34"/>
      <c r="J731" s="33"/>
      <c r="K731" s="13">
        <v>15822</v>
      </c>
    </row>
    <row r="732" spans="1:11" ht="31.5" x14ac:dyDescent="0.2">
      <c r="A732" s="4" t="s">
        <v>1837</v>
      </c>
      <c r="B732" s="4" t="s">
        <v>1838</v>
      </c>
      <c r="C732" s="11" t="s">
        <v>1839</v>
      </c>
      <c r="D732" s="6">
        <v>200</v>
      </c>
      <c r="E732" s="6">
        <v>10</v>
      </c>
      <c r="F732" s="34">
        <v>3.5</v>
      </c>
      <c r="G732" s="6">
        <v>4</v>
      </c>
      <c r="H732" s="6"/>
      <c r="I732" s="34"/>
      <c r="J732" s="33"/>
      <c r="K732" s="13">
        <v>26828</v>
      </c>
    </row>
    <row r="733" spans="1:11" ht="31.5" x14ac:dyDescent="0.2">
      <c r="A733" s="4" t="s">
        <v>1840</v>
      </c>
      <c r="B733" s="4" t="s">
        <v>1841</v>
      </c>
      <c r="C733" s="11" t="s">
        <v>1842</v>
      </c>
      <c r="D733" s="6">
        <v>200</v>
      </c>
      <c r="E733" s="6">
        <v>10</v>
      </c>
      <c r="F733" s="34">
        <v>3.5</v>
      </c>
      <c r="G733" s="6">
        <v>4</v>
      </c>
      <c r="H733" s="6"/>
      <c r="I733" s="34"/>
      <c r="J733" s="33"/>
      <c r="K733" s="13">
        <v>9745</v>
      </c>
    </row>
    <row r="734" spans="1:11" ht="31.5" x14ac:dyDescent="0.2">
      <c r="A734" s="4" t="s">
        <v>1843</v>
      </c>
      <c r="B734" s="4" t="s">
        <v>1844</v>
      </c>
      <c r="C734" s="11" t="s">
        <v>1845</v>
      </c>
      <c r="D734" s="6">
        <v>200</v>
      </c>
      <c r="E734" s="6">
        <v>10</v>
      </c>
      <c r="F734" s="34">
        <v>3.5</v>
      </c>
      <c r="G734" s="6">
        <v>4</v>
      </c>
      <c r="H734" s="6"/>
      <c r="I734" s="34"/>
      <c r="J734" s="33"/>
      <c r="K734" s="13">
        <v>15249</v>
      </c>
    </row>
    <row r="735" spans="1:11" ht="31.5" x14ac:dyDescent="0.2">
      <c r="A735" s="4" t="s">
        <v>1846</v>
      </c>
      <c r="B735" s="4" t="s">
        <v>1847</v>
      </c>
      <c r="C735" s="11" t="s">
        <v>1848</v>
      </c>
      <c r="D735" s="6">
        <v>200</v>
      </c>
      <c r="E735" s="6">
        <v>10</v>
      </c>
      <c r="F735" s="34">
        <v>3.5</v>
      </c>
      <c r="G735" s="6">
        <v>4</v>
      </c>
      <c r="H735" s="6"/>
      <c r="I735" s="34"/>
      <c r="J735" s="33"/>
      <c r="K735" s="13">
        <v>9057</v>
      </c>
    </row>
    <row r="736" spans="1:11" ht="31.5" x14ac:dyDescent="0.2">
      <c r="A736" s="4" t="s">
        <v>1849</v>
      </c>
      <c r="B736" s="4" t="s">
        <v>1850</v>
      </c>
      <c r="C736" s="11" t="s">
        <v>1851</v>
      </c>
      <c r="D736" s="6">
        <v>200</v>
      </c>
      <c r="E736" s="6">
        <v>10</v>
      </c>
      <c r="F736" s="34">
        <v>3.5</v>
      </c>
      <c r="G736" s="6">
        <v>4</v>
      </c>
      <c r="H736" s="6"/>
      <c r="I736" s="34"/>
      <c r="J736" s="33"/>
      <c r="K736" s="13">
        <v>8369</v>
      </c>
    </row>
    <row r="737" spans="1:11" ht="31.5" x14ac:dyDescent="0.2">
      <c r="A737" s="4" t="s">
        <v>1852</v>
      </c>
      <c r="B737" s="4" t="s">
        <v>1853</v>
      </c>
      <c r="C737" s="11" t="s">
        <v>1854</v>
      </c>
      <c r="D737" s="6">
        <v>200</v>
      </c>
      <c r="E737" s="6">
        <v>10</v>
      </c>
      <c r="F737" s="34">
        <v>2.5</v>
      </c>
      <c r="G737" s="6">
        <v>4</v>
      </c>
      <c r="H737" s="6"/>
      <c r="I737" s="34"/>
      <c r="J737" s="33"/>
      <c r="K737" s="13">
        <v>82778</v>
      </c>
    </row>
    <row r="738" spans="1:11" ht="31.5" x14ac:dyDescent="0.2">
      <c r="A738" s="4" t="s">
        <v>1855</v>
      </c>
      <c r="B738" s="4" t="s">
        <v>1856</v>
      </c>
      <c r="C738" s="11" t="s">
        <v>1857</v>
      </c>
      <c r="D738" s="6">
        <v>200</v>
      </c>
      <c r="E738" s="6">
        <v>10</v>
      </c>
      <c r="F738" s="34">
        <v>2.5</v>
      </c>
      <c r="G738" s="6">
        <v>4</v>
      </c>
      <c r="H738" s="6"/>
      <c r="I738" s="34"/>
      <c r="J738" s="33"/>
      <c r="K738" s="13">
        <v>67071</v>
      </c>
    </row>
    <row r="739" spans="1:11" ht="31.5" x14ac:dyDescent="0.2">
      <c r="A739" s="4" t="s">
        <v>1858</v>
      </c>
      <c r="B739" s="4" t="s">
        <v>1859</v>
      </c>
      <c r="C739" s="11" t="s">
        <v>1860</v>
      </c>
      <c r="D739" s="6">
        <v>200</v>
      </c>
      <c r="E739" s="6">
        <v>10</v>
      </c>
      <c r="F739" s="34">
        <v>3.5</v>
      </c>
      <c r="G739" s="6">
        <v>4</v>
      </c>
      <c r="H739" s="6"/>
      <c r="I739" s="34"/>
      <c r="J739" s="33"/>
      <c r="K739" s="13">
        <v>7911</v>
      </c>
    </row>
    <row r="740" spans="1:11" ht="31.5" x14ac:dyDescent="0.2">
      <c r="A740" s="4" t="s">
        <v>1861</v>
      </c>
      <c r="B740" s="4" t="s">
        <v>1862</v>
      </c>
      <c r="C740" s="11" t="s">
        <v>1863</v>
      </c>
      <c r="D740" s="6">
        <v>200</v>
      </c>
      <c r="E740" s="6">
        <v>10</v>
      </c>
      <c r="F740" s="34">
        <v>2.5</v>
      </c>
      <c r="G740" s="6">
        <v>4</v>
      </c>
      <c r="H740" s="6"/>
      <c r="I740" s="34"/>
      <c r="J740" s="33"/>
      <c r="K740" s="13">
        <v>83466</v>
      </c>
    </row>
    <row r="741" spans="1:11" ht="31.5" x14ac:dyDescent="0.2">
      <c r="A741" s="4" t="s">
        <v>1864</v>
      </c>
      <c r="B741" s="4" t="s">
        <v>1865</v>
      </c>
      <c r="C741" s="11" t="s">
        <v>1866</v>
      </c>
      <c r="D741" s="6">
        <v>200</v>
      </c>
      <c r="E741" s="6">
        <v>10</v>
      </c>
      <c r="F741" s="34">
        <v>3.5</v>
      </c>
      <c r="G741" s="6">
        <v>4</v>
      </c>
      <c r="H741" s="6"/>
      <c r="I741" s="34"/>
      <c r="J741" s="33"/>
      <c r="K741" s="13">
        <v>7452</v>
      </c>
    </row>
    <row r="742" spans="1:11" ht="31.5" x14ac:dyDescent="0.2">
      <c r="A742" s="4" t="s">
        <v>1867</v>
      </c>
      <c r="B742" s="4" t="s">
        <v>1868</v>
      </c>
      <c r="C742" s="11" t="s">
        <v>1869</v>
      </c>
      <c r="D742" s="6">
        <v>200</v>
      </c>
      <c r="E742" s="6">
        <v>10</v>
      </c>
      <c r="F742" s="34">
        <v>1.2</v>
      </c>
      <c r="G742" s="6">
        <v>4</v>
      </c>
      <c r="H742" s="6"/>
      <c r="I742" s="34"/>
      <c r="J742" s="33"/>
      <c r="K742" s="13">
        <v>2364900</v>
      </c>
    </row>
    <row r="743" spans="1:11" ht="31.5" x14ac:dyDescent="0.2">
      <c r="A743" s="4" t="s">
        <v>1870</v>
      </c>
      <c r="B743" s="4" t="s">
        <v>1871</v>
      </c>
      <c r="C743" s="11" t="s">
        <v>1872</v>
      </c>
      <c r="D743" s="6">
        <v>120</v>
      </c>
      <c r="E743" s="6">
        <v>30</v>
      </c>
      <c r="F743" s="34">
        <v>6.5</v>
      </c>
      <c r="G743" s="6">
        <v>4</v>
      </c>
      <c r="H743" s="6"/>
      <c r="I743" s="34"/>
      <c r="J743" s="33"/>
      <c r="K743" s="13">
        <v>1147</v>
      </c>
    </row>
    <row r="744" spans="1:11" ht="31.5" x14ac:dyDescent="0.2">
      <c r="A744" s="4" t="s">
        <v>1873</v>
      </c>
      <c r="B744" s="4" t="s">
        <v>1874</v>
      </c>
      <c r="C744" s="11" t="s">
        <v>1875</v>
      </c>
      <c r="D744" s="6">
        <v>120</v>
      </c>
      <c r="E744" s="6">
        <v>30</v>
      </c>
      <c r="F744" s="34">
        <v>6.5</v>
      </c>
      <c r="G744" s="6">
        <v>4</v>
      </c>
      <c r="H744" s="6"/>
      <c r="I744" s="34"/>
      <c r="J744" s="33"/>
      <c r="K744" s="5">
        <v>909</v>
      </c>
    </row>
    <row r="745" spans="1:11" ht="31.5" x14ac:dyDescent="0.2">
      <c r="A745" s="4" t="s">
        <v>1876</v>
      </c>
      <c r="B745" s="4" t="s">
        <v>1877</v>
      </c>
      <c r="C745" s="11" t="s">
        <v>1878</v>
      </c>
      <c r="D745" s="6">
        <v>120</v>
      </c>
      <c r="E745" s="6">
        <v>30</v>
      </c>
      <c r="F745" s="34">
        <v>6.5</v>
      </c>
      <c r="G745" s="6">
        <v>4</v>
      </c>
      <c r="H745" s="6"/>
      <c r="I745" s="34"/>
      <c r="J745" s="33"/>
      <c r="K745" s="13">
        <v>1147</v>
      </c>
    </row>
    <row r="746" spans="1:11" ht="31.5" x14ac:dyDescent="0.2">
      <c r="A746" s="4" t="s">
        <v>1879</v>
      </c>
      <c r="B746" s="4" t="s">
        <v>1880</v>
      </c>
      <c r="C746" s="11" t="s">
        <v>1881</v>
      </c>
      <c r="D746" s="6">
        <v>120</v>
      </c>
      <c r="E746" s="6">
        <v>30</v>
      </c>
      <c r="F746" s="34">
        <v>6.5</v>
      </c>
      <c r="G746" s="6">
        <v>4</v>
      </c>
      <c r="H746" s="6"/>
      <c r="I746" s="34"/>
      <c r="J746" s="33"/>
      <c r="K746" s="5">
        <v>803</v>
      </c>
    </row>
    <row r="747" spans="1:11" ht="31.5" x14ac:dyDescent="0.2">
      <c r="A747" s="4" t="s">
        <v>1882</v>
      </c>
      <c r="B747" s="4" t="s">
        <v>1883</v>
      </c>
      <c r="C747" s="11" t="s">
        <v>1884</v>
      </c>
      <c r="D747" s="6">
        <v>200</v>
      </c>
      <c r="E747" s="6">
        <v>10</v>
      </c>
      <c r="F747" s="34">
        <v>1.2</v>
      </c>
      <c r="G747" s="6">
        <v>4</v>
      </c>
      <c r="H747" s="6"/>
      <c r="I747" s="34"/>
      <c r="J747" s="33"/>
      <c r="K747" s="13">
        <v>25223</v>
      </c>
    </row>
    <row r="748" spans="1:11" ht="31.5" x14ac:dyDescent="0.2">
      <c r="A748" s="4" t="s">
        <v>1885</v>
      </c>
      <c r="B748" s="4" t="s">
        <v>1886</v>
      </c>
      <c r="C748" s="11" t="s">
        <v>1887</v>
      </c>
      <c r="D748" s="6">
        <v>200</v>
      </c>
      <c r="E748" s="6">
        <v>10</v>
      </c>
      <c r="F748" s="34">
        <v>1.8</v>
      </c>
      <c r="G748" s="6">
        <v>4</v>
      </c>
      <c r="H748" s="6"/>
      <c r="I748" s="34"/>
      <c r="J748" s="33"/>
      <c r="K748" s="13">
        <v>9057</v>
      </c>
    </row>
    <row r="749" spans="1:11" ht="31.5" x14ac:dyDescent="0.2">
      <c r="A749" s="4" t="s">
        <v>1888</v>
      </c>
      <c r="B749" s="4" t="s">
        <v>1889</v>
      </c>
      <c r="C749" s="11" t="s">
        <v>1890</v>
      </c>
      <c r="D749" s="6">
        <v>200</v>
      </c>
      <c r="E749" s="6">
        <v>10</v>
      </c>
      <c r="F749" s="34">
        <v>3</v>
      </c>
      <c r="G749" s="6">
        <v>4</v>
      </c>
      <c r="H749" s="6"/>
      <c r="I749" s="34"/>
      <c r="J749" s="33"/>
      <c r="K749" s="13">
        <v>42306</v>
      </c>
    </row>
    <row r="750" spans="1:11" ht="31.5" x14ac:dyDescent="0.2">
      <c r="A750" s="4" t="s">
        <v>1891</v>
      </c>
      <c r="B750" s="4" t="s">
        <v>1892</v>
      </c>
      <c r="C750" s="11" t="s">
        <v>1893</v>
      </c>
      <c r="D750" s="6">
        <v>200</v>
      </c>
      <c r="E750" s="6">
        <v>10</v>
      </c>
      <c r="F750" s="34">
        <v>2.5</v>
      </c>
      <c r="G750" s="6">
        <v>4</v>
      </c>
      <c r="H750" s="6"/>
      <c r="I750" s="34"/>
      <c r="J750" s="33"/>
      <c r="K750" s="13">
        <v>67071</v>
      </c>
    </row>
    <row r="751" spans="1:11" ht="31.5" x14ac:dyDescent="0.2">
      <c r="A751" s="4" t="s">
        <v>1894</v>
      </c>
      <c r="B751" s="4" t="s">
        <v>1895</v>
      </c>
      <c r="C751" s="11" t="s">
        <v>1896</v>
      </c>
      <c r="D751" s="6">
        <v>200</v>
      </c>
      <c r="E751" s="6">
        <v>10</v>
      </c>
      <c r="F751" s="34">
        <v>2.2000000000000002</v>
      </c>
      <c r="G751" s="6">
        <v>4</v>
      </c>
      <c r="H751" s="6"/>
      <c r="I751" s="34"/>
      <c r="J751" s="33"/>
      <c r="K751" s="13">
        <v>153517</v>
      </c>
    </row>
    <row r="752" spans="1:11" ht="47.25" x14ac:dyDescent="0.2">
      <c r="A752" s="4" t="s">
        <v>1897</v>
      </c>
      <c r="B752" s="4" t="s">
        <v>1898</v>
      </c>
      <c r="C752" s="11" t="s">
        <v>1899</v>
      </c>
      <c r="D752" s="6">
        <v>200</v>
      </c>
      <c r="E752" s="6">
        <v>10</v>
      </c>
      <c r="F752" s="34">
        <v>2.5</v>
      </c>
      <c r="G752" s="6">
        <v>4</v>
      </c>
      <c r="H752" s="6"/>
      <c r="I752" s="34"/>
      <c r="J752" s="33"/>
      <c r="K752" s="13">
        <v>64204</v>
      </c>
    </row>
    <row r="753" spans="1:11" ht="31.5" x14ac:dyDescent="0.2">
      <c r="A753" s="4" t="s">
        <v>1900</v>
      </c>
      <c r="B753" s="4" t="s">
        <v>1901</v>
      </c>
      <c r="C753" s="11" t="s">
        <v>1902</v>
      </c>
      <c r="D753" s="6">
        <v>200</v>
      </c>
      <c r="E753" s="6">
        <v>10</v>
      </c>
      <c r="F753" s="34">
        <v>3.5</v>
      </c>
      <c r="G753" s="6">
        <v>4</v>
      </c>
      <c r="H753" s="6"/>
      <c r="I753" s="34"/>
      <c r="J753" s="33"/>
      <c r="K753" s="13">
        <v>8599</v>
      </c>
    </row>
    <row r="754" spans="1:11" ht="31.5" x14ac:dyDescent="0.2">
      <c r="A754" s="4" t="s">
        <v>1903</v>
      </c>
      <c r="B754" s="4" t="s">
        <v>1904</v>
      </c>
      <c r="C754" s="11" t="s">
        <v>1905</v>
      </c>
      <c r="D754" s="6">
        <v>200</v>
      </c>
      <c r="E754" s="6">
        <v>10</v>
      </c>
      <c r="F754" s="34">
        <v>3.5</v>
      </c>
      <c r="G754" s="6">
        <v>4</v>
      </c>
      <c r="H754" s="6"/>
      <c r="I754" s="34"/>
      <c r="J754" s="33"/>
      <c r="K754" s="13">
        <v>1200</v>
      </c>
    </row>
    <row r="755" spans="1:11" ht="31.5" x14ac:dyDescent="0.2">
      <c r="A755" s="4" t="s">
        <v>1906</v>
      </c>
      <c r="B755" s="4" t="s">
        <v>1907</v>
      </c>
      <c r="C755" s="11" t="s">
        <v>1908</v>
      </c>
      <c r="D755" s="6">
        <v>200</v>
      </c>
      <c r="E755" s="6">
        <v>10</v>
      </c>
      <c r="F755" s="34">
        <v>3.5</v>
      </c>
      <c r="G755" s="6">
        <v>4</v>
      </c>
      <c r="H755" s="6"/>
      <c r="I755" s="34"/>
      <c r="J755" s="33"/>
      <c r="K755" s="5">
        <v>500</v>
      </c>
    </row>
    <row r="756" spans="1:11" ht="31.5" x14ac:dyDescent="0.2">
      <c r="A756" s="4" t="s">
        <v>1909</v>
      </c>
      <c r="B756" s="4" t="s">
        <v>1910</v>
      </c>
      <c r="C756" s="11" t="s">
        <v>1911</v>
      </c>
      <c r="D756" s="6">
        <v>200</v>
      </c>
      <c r="E756" s="6">
        <v>10</v>
      </c>
      <c r="F756" s="34">
        <v>3.5</v>
      </c>
      <c r="G756" s="6">
        <v>4</v>
      </c>
      <c r="H756" s="6"/>
      <c r="I756" s="34"/>
      <c r="J756" s="33"/>
      <c r="K756" s="13">
        <v>22000</v>
      </c>
    </row>
    <row r="757" spans="1:11" ht="31.5" x14ac:dyDescent="0.2">
      <c r="A757" s="4" t="s">
        <v>1912</v>
      </c>
      <c r="B757" s="4" t="s">
        <v>1913</v>
      </c>
      <c r="C757" s="11" t="s">
        <v>1914</v>
      </c>
      <c r="D757" s="6">
        <v>200</v>
      </c>
      <c r="E757" s="6">
        <v>10</v>
      </c>
      <c r="F757" s="34">
        <v>3.5</v>
      </c>
      <c r="G757" s="6">
        <v>4</v>
      </c>
      <c r="H757" s="6"/>
      <c r="I757" s="34"/>
      <c r="J757" s="33"/>
      <c r="K757" s="13">
        <v>16360</v>
      </c>
    </row>
    <row r="758" spans="1:11" ht="31.5" x14ac:dyDescent="0.2">
      <c r="A758" s="4" t="s">
        <v>1915</v>
      </c>
      <c r="B758" s="4" t="s">
        <v>1916</v>
      </c>
      <c r="C758" s="11" t="s">
        <v>1917</v>
      </c>
      <c r="D758" s="6">
        <v>200</v>
      </c>
      <c r="E758" s="6">
        <v>10</v>
      </c>
      <c r="F758" s="34">
        <v>2.2000000000000002</v>
      </c>
      <c r="G758" s="6">
        <v>4</v>
      </c>
      <c r="H758" s="6"/>
      <c r="I758" s="34"/>
      <c r="J758" s="33"/>
      <c r="K758" s="5">
        <v>200</v>
      </c>
    </row>
    <row r="759" spans="1:11" ht="31.5" x14ac:dyDescent="0.2">
      <c r="A759" s="4" t="s">
        <v>1918</v>
      </c>
      <c r="B759" s="4" t="s">
        <v>1919</v>
      </c>
      <c r="C759" s="11" t="s">
        <v>1920</v>
      </c>
      <c r="D759" s="6">
        <v>200</v>
      </c>
      <c r="E759" s="6">
        <v>10</v>
      </c>
      <c r="F759" s="34">
        <v>2.2000000000000002</v>
      </c>
      <c r="G759" s="6">
        <v>4</v>
      </c>
      <c r="H759" s="6"/>
      <c r="I759" s="34"/>
      <c r="J759" s="33"/>
      <c r="K759" s="13">
        <v>1200</v>
      </c>
    </row>
    <row r="760" spans="1:11" ht="31.5" x14ac:dyDescent="0.2">
      <c r="A760" s="4" t="s">
        <v>1921</v>
      </c>
      <c r="B760" s="4" t="s">
        <v>1922</v>
      </c>
      <c r="C760" s="11" t="s">
        <v>1923</v>
      </c>
      <c r="D760" s="6">
        <v>200</v>
      </c>
      <c r="E760" s="6">
        <v>10</v>
      </c>
      <c r="F760" s="34">
        <v>2.2000000000000002</v>
      </c>
      <c r="G760" s="6">
        <v>4</v>
      </c>
      <c r="H760" s="6"/>
      <c r="I760" s="34"/>
      <c r="J760" s="33"/>
      <c r="K760" s="13">
        <v>2800</v>
      </c>
    </row>
    <row r="761" spans="1:11" ht="31.5" x14ac:dyDescent="0.2">
      <c r="A761" s="4" t="s">
        <v>1924</v>
      </c>
      <c r="B761" s="4" t="s">
        <v>1925</v>
      </c>
      <c r="C761" s="11" t="s">
        <v>1926</v>
      </c>
      <c r="D761" s="6">
        <v>200</v>
      </c>
      <c r="E761" s="6">
        <v>10</v>
      </c>
      <c r="F761" s="34">
        <v>2.2000000000000002</v>
      </c>
      <c r="G761" s="6">
        <v>4</v>
      </c>
      <c r="H761" s="6"/>
      <c r="I761" s="34"/>
      <c r="J761" s="33"/>
      <c r="K761" s="13">
        <v>1800</v>
      </c>
    </row>
    <row r="762" spans="1:11" ht="31.5" x14ac:dyDescent="0.2">
      <c r="A762" s="4" t="s">
        <v>1927</v>
      </c>
      <c r="B762" s="4" t="s">
        <v>1928</v>
      </c>
      <c r="C762" s="11" t="s">
        <v>1929</v>
      </c>
      <c r="D762" s="6">
        <v>200</v>
      </c>
      <c r="E762" s="6">
        <v>10</v>
      </c>
      <c r="F762" s="34">
        <v>2.2000000000000002</v>
      </c>
      <c r="G762" s="6">
        <v>4</v>
      </c>
      <c r="H762" s="6"/>
      <c r="I762" s="34"/>
      <c r="J762" s="33"/>
      <c r="K762" s="13">
        <v>1500</v>
      </c>
    </row>
    <row r="763" spans="1:11" ht="31.5" x14ac:dyDescent="0.2">
      <c r="A763" s="4" t="s">
        <v>1930</v>
      </c>
      <c r="B763" s="4" t="s">
        <v>1931</v>
      </c>
      <c r="C763" s="11" t="s">
        <v>1932</v>
      </c>
      <c r="D763" s="6">
        <v>200</v>
      </c>
      <c r="E763" s="6">
        <v>10</v>
      </c>
      <c r="F763" s="34">
        <v>6.5</v>
      </c>
      <c r="G763" s="6">
        <v>4</v>
      </c>
      <c r="H763" s="6"/>
      <c r="I763" s="34"/>
      <c r="J763" s="33"/>
      <c r="K763" s="13">
        <v>1200</v>
      </c>
    </row>
    <row r="764" spans="1:11" ht="31.5" x14ac:dyDescent="0.2">
      <c r="A764" s="4" t="s">
        <v>1933</v>
      </c>
      <c r="B764" s="4" t="s">
        <v>1934</v>
      </c>
      <c r="C764" s="11" t="s">
        <v>1935</v>
      </c>
      <c r="D764" s="6">
        <v>200</v>
      </c>
      <c r="E764" s="6">
        <v>10</v>
      </c>
      <c r="F764" s="34">
        <v>6.5</v>
      </c>
      <c r="G764" s="6">
        <v>4</v>
      </c>
      <c r="H764" s="6"/>
      <c r="I764" s="34"/>
      <c r="J764" s="33"/>
      <c r="K764" s="13">
        <v>5000</v>
      </c>
    </row>
    <row r="765" spans="1:11" ht="31.5" x14ac:dyDescent="0.2">
      <c r="A765" s="4" t="s">
        <v>1936</v>
      </c>
      <c r="B765" s="4" t="s">
        <v>1937</v>
      </c>
      <c r="C765" s="11" t="s">
        <v>1938</v>
      </c>
      <c r="D765" s="6">
        <v>200</v>
      </c>
      <c r="E765" s="6">
        <v>10</v>
      </c>
      <c r="F765" s="34">
        <v>6.5</v>
      </c>
      <c r="G765" s="6">
        <v>4</v>
      </c>
      <c r="H765" s="6"/>
      <c r="I765" s="34"/>
      <c r="J765" s="33"/>
      <c r="K765" s="13">
        <v>2500</v>
      </c>
    </row>
    <row r="766" spans="1:11" ht="31.5" x14ac:dyDescent="0.2">
      <c r="A766" s="4" t="s">
        <v>1939</v>
      </c>
      <c r="B766" s="4" t="s">
        <v>1940</v>
      </c>
      <c r="C766" s="11" t="s">
        <v>1941</v>
      </c>
      <c r="D766" s="6">
        <v>200</v>
      </c>
      <c r="E766" s="6">
        <v>10</v>
      </c>
      <c r="F766" s="34">
        <v>6.5</v>
      </c>
      <c r="G766" s="6">
        <v>4</v>
      </c>
      <c r="H766" s="6"/>
      <c r="I766" s="34"/>
      <c r="J766" s="33"/>
      <c r="K766" s="5">
        <v>500</v>
      </c>
    </row>
    <row r="767" spans="1:11" ht="31.5" x14ac:dyDescent="0.2">
      <c r="A767" s="4" t="s">
        <v>1942</v>
      </c>
      <c r="B767" s="4" t="s">
        <v>1943</v>
      </c>
      <c r="C767" s="11" t="s">
        <v>1944</v>
      </c>
      <c r="D767" s="6">
        <v>200</v>
      </c>
      <c r="E767" s="6">
        <v>10</v>
      </c>
      <c r="F767" s="34">
        <v>6.5</v>
      </c>
      <c r="G767" s="6">
        <v>4</v>
      </c>
      <c r="H767" s="6"/>
      <c r="I767" s="34"/>
      <c r="J767" s="33"/>
      <c r="K767" s="13">
        <v>1900</v>
      </c>
    </row>
    <row r="768" spans="1:11" ht="31.5" x14ac:dyDescent="0.2">
      <c r="A768" s="4" t="s">
        <v>1945</v>
      </c>
      <c r="B768" s="4" t="s">
        <v>1946</v>
      </c>
      <c r="C768" s="11" t="s">
        <v>1947</v>
      </c>
      <c r="D768" s="6">
        <v>200</v>
      </c>
      <c r="E768" s="6">
        <v>10</v>
      </c>
      <c r="F768" s="34">
        <v>6.5</v>
      </c>
      <c r="G768" s="6">
        <v>4</v>
      </c>
      <c r="H768" s="6"/>
      <c r="I768" s="34"/>
      <c r="J768" s="33"/>
      <c r="K768" s="13">
        <v>90000</v>
      </c>
    </row>
    <row r="769" spans="1:11" ht="31.5" x14ac:dyDescent="0.2">
      <c r="A769" s="4" t="s">
        <v>1948</v>
      </c>
      <c r="B769" s="4" t="s">
        <v>1949</v>
      </c>
      <c r="C769" s="11" t="s">
        <v>1950</v>
      </c>
      <c r="D769" s="6">
        <v>200</v>
      </c>
      <c r="E769" s="6">
        <v>10</v>
      </c>
      <c r="F769" s="34">
        <v>6.5</v>
      </c>
      <c r="G769" s="6">
        <v>4</v>
      </c>
      <c r="H769" s="6"/>
      <c r="I769" s="34"/>
      <c r="J769" s="33"/>
      <c r="K769" s="13">
        <v>80000</v>
      </c>
    </row>
    <row r="770" spans="1:11" ht="31.5" x14ac:dyDescent="0.2">
      <c r="A770" s="4" t="s">
        <v>1951</v>
      </c>
      <c r="B770" s="4" t="s">
        <v>1952</v>
      </c>
      <c r="C770" s="11" t="s">
        <v>1953</v>
      </c>
      <c r="D770" s="6">
        <v>200</v>
      </c>
      <c r="E770" s="6">
        <v>10</v>
      </c>
      <c r="F770" s="34">
        <v>6.5</v>
      </c>
      <c r="G770" s="6">
        <v>4</v>
      </c>
      <c r="H770" s="6"/>
      <c r="I770" s="34"/>
      <c r="J770" s="33"/>
      <c r="K770" s="13">
        <v>1500</v>
      </c>
    </row>
    <row r="771" spans="1:11" ht="31.5" x14ac:dyDescent="0.2">
      <c r="A771" s="4" t="s">
        <v>1954</v>
      </c>
      <c r="B771" s="4" t="s">
        <v>1955</v>
      </c>
      <c r="C771" s="11" t="s">
        <v>1956</v>
      </c>
      <c r="D771" s="6">
        <v>200</v>
      </c>
      <c r="E771" s="6">
        <v>10</v>
      </c>
      <c r="F771" s="34">
        <v>6.5</v>
      </c>
      <c r="G771" s="6">
        <v>4</v>
      </c>
      <c r="H771" s="6"/>
      <c r="I771" s="34"/>
      <c r="J771" s="33"/>
      <c r="K771" s="5">
        <v>440</v>
      </c>
    </row>
    <row r="772" spans="1:11" ht="31.5" x14ac:dyDescent="0.2">
      <c r="A772" s="4" t="s">
        <v>1957</v>
      </c>
      <c r="B772" s="4" t="s">
        <v>1958</v>
      </c>
      <c r="C772" s="11" t="s">
        <v>1959</v>
      </c>
      <c r="D772" s="6">
        <v>200</v>
      </c>
      <c r="E772" s="6">
        <v>10</v>
      </c>
      <c r="F772" s="34">
        <v>2.2000000000000002</v>
      </c>
      <c r="G772" s="6">
        <v>4</v>
      </c>
      <c r="H772" s="6"/>
      <c r="I772" s="34"/>
      <c r="J772" s="33"/>
      <c r="K772" s="13">
        <v>20455</v>
      </c>
    </row>
    <row r="773" spans="1:11" ht="31.5" x14ac:dyDescent="0.2">
      <c r="A773" s="4" t="s">
        <v>1960</v>
      </c>
      <c r="B773" s="4" t="s">
        <v>1961</v>
      </c>
      <c r="C773" s="11" t="s">
        <v>1962</v>
      </c>
      <c r="D773" s="6">
        <v>200</v>
      </c>
      <c r="E773" s="6">
        <v>10</v>
      </c>
      <c r="F773" s="34">
        <v>2.2000000000000002</v>
      </c>
      <c r="G773" s="6">
        <v>4</v>
      </c>
      <c r="H773" s="6"/>
      <c r="I773" s="34"/>
      <c r="J773" s="33"/>
      <c r="K773" s="13">
        <v>124150</v>
      </c>
    </row>
    <row r="774" spans="1:11" ht="31.5" x14ac:dyDescent="0.2">
      <c r="A774" s="4" t="s">
        <v>1963</v>
      </c>
      <c r="B774" s="4" t="s">
        <v>1964</v>
      </c>
      <c r="C774" s="11" t="s">
        <v>1965</v>
      </c>
      <c r="D774" s="6">
        <v>200</v>
      </c>
      <c r="E774" s="6">
        <v>10</v>
      </c>
      <c r="F774" s="34">
        <v>2.5</v>
      </c>
      <c r="G774" s="6">
        <v>4</v>
      </c>
      <c r="H774" s="6"/>
      <c r="I774" s="34"/>
      <c r="J774" s="33"/>
      <c r="K774" s="13">
        <v>3500</v>
      </c>
    </row>
    <row r="775" spans="1:11" ht="31.5" x14ac:dyDescent="0.2">
      <c r="A775" s="4" t="s">
        <v>1966</v>
      </c>
      <c r="B775" s="4" t="s">
        <v>1967</v>
      </c>
      <c r="C775" s="11" t="s">
        <v>1968</v>
      </c>
      <c r="D775" s="6">
        <v>200</v>
      </c>
      <c r="E775" s="6">
        <v>10</v>
      </c>
      <c r="F775" s="34">
        <v>2.5</v>
      </c>
      <c r="G775" s="6">
        <v>4</v>
      </c>
      <c r="H775" s="6"/>
      <c r="I775" s="34"/>
      <c r="J775" s="33"/>
      <c r="K775" s="5">
        <v>200</v>
      </c>
    </row>
    <row r="776" spans="1:11" ht="31.5" x14ac:dyDescent="0.2">
      <c r="A776" s="4" t="s">
        <v>1969</v>
      </c>
      <c r="B776" s="4" t="s">
        <v>1970</v>
      </c>
      <c r="C776" s="11" t="s">
        <v>1971</v>
      </c>
      <c r="D776" s="6">
        <v>200</v>
      </c>
      <c r="E776" s="6">
        <v>10</v>
      </c>
      <c r="F776" s="34">
        <v>2.5</v>
      </c>
      <c r="G776" s="6">
        <v>4</v>
      </c>
      <c r="H776" s="6"/>
      <c r="I776" s="34"/>
      <c r="J776" s="33"/>
      <c r="K776" s="5">
        <v>350</v>
      </c>
    </row>
    <row r="777" spans="1:11" ht="31.5" x14ac:dyDescent="0.2">
      <c r="A777" s="4" t="s">
        <v>1972</v>
      </c>
      <c r="B777" s="4" t="s">
        <v>1973</v>
      </c>
      <c r="C777" s="11" t="s">
        <v>1974</v>
      </c>
      <c r="D777" s="6">
        <v>200</v>
      </c>
      <c r="E777" s="6">
        <v>10</v>
      </c>
      <c r="F777" s="34">
        <v>2.5</v>
      </c>
      <c r="G777" s="6">
        <v>4</v>
      </c>
      <c r="H777" s="6"/>
      <c r="I777" s="34"/>
      <c r="J777" s="33"/>
      <c r="K777" s="13">
        <v>1200</v>
      </c>
    </row>
    <row r="778" spans="1:11" ht="31.5" x14ac:dyDescent="0.2">
      <c r="A778" s="4" t="s">
        <v>1975</v>
      </c>
      <c r="B778" s="4" t="s">
        <v>1976</v>
      </c>
      <c r="C778" s="11" t="s">
        <v>1977</v>
      </c>
      <c r="D778" s="6">
        <v>200</v>
      </c>
      <c r="E778" s="6">
        <v>10</v>
      </c>
      <c r="F778" s="34">
        <v>2.5</v>
      </c>
      <c r="G778" s="6">
        <v>4</v>
      </c>
      <c r="H778" s="6"/>
      <c r="I778" s="34"/>
      <c r="J778" s="33"/>
      <c r="K778" s="13">
        <v>18000</v>
      </c>
    </row>
    <row r="779" spans="1:11" ht="31.5" x14ac:dyDescent="0.2">
      <c r="A779" s="4" t="s">
        <v>1978</v>
      </c>
      <c r="B779" s="4" t="s">
        <v>1979</v>
      </c>
      <c r="C779" s="11" t="s">
        <v>1980</v>
      </c>
      <c r="D779" s="6">
        <v>200</v>
      </c>
      <c r="E779" s="6">
        <v>10</v>
      </c>
      <c r="F779" s="34">
        <v>2.5</v>
      </c>
      <c r="G779" s="6">
        <v>4</v>
      </c>
      <c r="H779" s="6"/>
      <c r="I779" s="34"/>
      <c r="J779" s="33"/>
      <c r="K779" s="13">
        <v>281375</v>
      </c>
    </row>
    <row r="780" spans="1:11" ht="31.5" x14ac:dyDescent="0.2">
      <c r="A780" s="4" t="s">
        <v>1981</v>
      </c>
      <c r="B780" s="4" t="s">
        <v>1982</v>
      </c>
      <c r="C780" s="11" t="s">
        <v>1983</v>
      </c>
      <c r="D780" s="6">
        <v>200</v>
      </c>
      <c r="E780" s="6">
        <v>10</v>
      </c>
      <c r="F780" s="34">
        <v>2.5</v>
      </c>
      <c r="G780" s="6">
        <v>4</v>
      </c>
      <c r="H780" s="6"/>
      <c r="I780" s="34"/>
      <c r="J780" s="33"/>
      <c r="K780" s="13">
        <v>6500</v>
      </c>
    </row>
    <row r="781" spans="1:11" ht="31.5" x14ac:dyDescent="0.2">
      <c r="A781" s="4" t="s">
        <v>1984</v>
      </c>
      <c r="B781" s="4" t="s">
        <v>1985</v>
      </c>
      <c r="C781" s="11" t="s">
        <v>1986</v>
      </c>
      <c r="D781" s="6">
        <v>200</v>
      </c>
      <c r="E781" s="6">
        <v>10</v>
      </c>
      <c r="F781" s="34">
        <v>2.5</v>
      </c>
      <c r="G781" s="6">
        <v>4</v>
      </c>
      <c r="H781" s="6"/>
      <c r="I781" s="34"/>
      <c r="J781" s="33"/>
      <c r="K781" s="13">
        <v>15000</v>
      </c>
    </row>
    <row r="782" spans="1:11" ht="31.5" x14ac:dyDescent="0.2">
      <c r="A782" s="4" t="s">
        <v>1987</v>
      </c>
      <c r="B782" s="4" t="s">
        <v>1988</v>
      </c>
      <c r="C782" s="11" t="s">
        <v>1989</v>
      </c>
      <c r="D782" s="6">
        <v>200</v>
      </c>
      <c r="E782" s="6">
        <v>10</v>
      </c>
      <c r="F782" s="34">
        <v>3.5</v>
      </c>
      <c r="G782" s="6">
        <v>4</v>
      </c>
      <c r="H782" s="6"/>
      <c r="I782" s="34"/>
      <c r="J782" s="33"/>
      <c r="K782" s="13">
        <v>2500</v>
      </c>
    </row>
    <row r="783" spans="1:11" ht="31.5" x14ac:dyDescent="0.2">
      <c r="A783" s="4" t="s">
        <v>1990</v>
      </c>
      <c r="B783" s="4" t="s">
        <v>1991</v>
      </c>
      <c r="C783" s="11" t="s">
        <v>1992</v>
      </c>
      <c r="D783" s="6">
        <v>200</v>
      </c>
      <c r="E783" s="6">
        <v>10</v>
      </c>
      <c r="F783" s="34">
        <v>3.5</v>
      </c>
      <c r="G783" s="6">
        <v>4</v>
      </c>
      <c r="H783" s="6"/>
      <c r="I783" s="34"/>
      <c r="J783" s="33"/>
      <c r="K783" s="13">
        <v>1500</v>
      </c>
    </row>
    <row r="784" spans="1:11" ht="31.5" x14ac:dyDescent="0.2">
      <c r="A784" s="4" t="s">
        <v>1993</v>
      </c>
      <c r="B784" s="4" t="s">
        <v>1994</v>
      </c>
      <c r="C784" s="11" t="s">
        <v>1995</v>
      </c>
      <c r="D784" s="6">
        <v>200</v>
      </c>
      <c r="E784" s="6">
        <v>10</v>
      </c>
      <c r="F784" s="34">
        <v>3.5</v>
      </c>
      <c r="G784" s="6">
        <v>4</v>
      </c>
      <c r="H784" s="6"/>
      <c r="I784" s="34"/>
      <c r="J784" s="33"/>
      <c r="K784" s="13">
        <v>2500</v>
      </c>
    </row>
    <row r="785" spans="1:11" ht="31.5" x14ac:dyDescent="0.2">
      <c r="A785" s="4" t="s">
        <v>1996</v>
      </c>
      <c r="B785" s="4" t="s">
        <v>1997</v>
      </c>
      <c r="C785" s="11" t="s">
        <v>1998</v>
      </c>
      <c r="D785" s="6">
        <v>200</v>
      </c>
      <c r="E785" s="6">
        <v>10</v>
      </c>
      <c r="F785" s="34">
        <v>3.5</v>
      </c>
      <c r="G785" s="6">
        <v>4</v>
      </c>
      <c r="H785" s="6"/>
      <c r="I785" s="34"/>
      <c r="J785" s="33"/>
      <c r="K785" s="13">
        <v>3500</v>
      </c>
    </row>
    <row r="786" spans="1:11" ht="31.5" x14ac:dyDescent="0.2">
      <c r="A786" s="4" t="s">
        <v>1999</v>
      </c>
      <c r="B786" s="4" t="s">
        <v>2000</v>
      </c>
      <c r="C786" s="11" t="s">
        <v>2001</v>
      </c>
      <c r="D786" s="6">
        <v>200</v>
      </c>
      <c r="E786" s="6">
        <v>10</v>
      </c>
      <c r="F786" s="34">
        <v>3.5</v>
      </c>
      <c r="G786" s="6">
        <v>4</v>
      </c>
      <c r="H786" s="6"/>
      <c r="I786" s="34"/>
      <c r="J786" s="33"/>
      <c r="K786" s="13">
        <v>2500</v>
      </c>
    </row>
    <row r="787" spans="1:11" ht="31.5" x14ac:dyDescent="0.2">
      <c r="A787" s="4" t="s">
        <v>2002</v>
      </c>
      <c r="B787" s="4" t="s">
        <v>2003</v>
      </c>
      <c r="C787" s="11" t="s">
        <v>2004</v>
      </c>
      <c r="D787" s="6">
        <v>200</v>
      </c>
      <c r="E787" s="6">
        <v>10</v>
      </c>
      <c r="F787" s="34">
        <v>3.5</v>
      </c>
      <c r="G787" s="6">
        <v>4</v>
      </c>
      <c r="H787" s="6"/>
      <c r="I787" s="34"/>
      <c r="J787" s="33"/>
      <c r="K787" s="13">
        <v>3000</v>
      </c>
    </row>
    <row r="788" spans="1:11" ht="31.5" x14ac:dyDescent="0.2">
      <c r="A788" s="4" t="s">
        <v>2005</v>
      </c>
      <c r="B788" s="4" t="s">
        <v>2006</v>
      </c>
      <c r="C788" s="11" t="s">
        <v>2007</v>
      </c>
      <c r="D788" s="6">
        <v>200</v>
      </c>
      <c r="E788" s="6">
        <v>10</v>
      </c>
      <c r="F788" s="34">
        <v>3.5</v>
      </c>
      <c r="G788" s="6">
        <v>4</v>
      </c>
      <c r="H788" s="6"/>
      <c r="I788" s="34"/>
      <c r="J788" s="33"/>
      <c r="K788" s="13">
        <v>5000</v>
      </c>
    </row>
    <row r="789" spans="1:11" ht="31.5" x14ac:dyDescent="0.2">
      <c r="A789" s="4" t="s">
        <v>2008</v>
      </c>
      <c r="B789" s="4" t="s">
        <v>2009</v>
      </c>
      <c r="C789" s="11" t="s">
        <v>2010</v>
      </c>
      <c r="D789" s="6">
        <v>200</v>
      </c>
      <c r="E789" s="6">
        <v>10</v>
      </c>
      <c r="F789" s="34">
        <v>3.5</v>
      </c>
      <c r="G789" s="6">
        <v>4</v>
      </c>
      <c r="H789" s="6"/>
      <c r="I789" s="34"/>
      <c r="J789" s="33"/>
      <c r="K789" s="13">
        <v>5000</v>
      </c>
    </row>
    <row r="790" spans="1:11" ht="31.5" x14ac:dyDescent="0.2">
      <c r="A790" s="4" t="s">
        <v>2011</v>
      </c>
      <c r="B790" s="4" t="s">
        <v>2012</v>
      </c>
      <c r="C790" s="11" t="s">
        <v>2013</v>
      </c>
      <c r="D790" s="6">
        <v>200</v>
      </c>
      <c r="E790" s="6">
        <v>10</v>
      </c>
      <c r="F790" s="34">
        <v>2.5</v>
      </c>
      <c r="G790" s="6">
        <v>4</v>
      </c>
      <c r="H790" s="6"/>
      <c r="I790" s="34"/>
      <c r="J790" s="33"/>
      <c r="K790" s="13">
        <v>15000</v>
      </c>
    </row>
    <row r="791" spans="1:11" ht="31.5" x14ac:dyDescent="0.2">
      <c r="A791" s="4" t="s">
        <v>2014</v>
      </c>
      <c r="B791" s="4" t="s">
        <v>2015</v>
      </c>
      <c r="C791" s="11" t="s">
        <v>2016</v>
      </c>
      <c r="D791" s="6">
        <v>200</v>
      </c>
      <c r="E791" s="6">
        <v>10</v>
      </c>
      <c r="F791" s="34">
        <v>2.5</v>
      </c>
      <c r="G791" s="6">
        <v>4</v>
      </c>
      <c r="H791" s="6"/>
      <c r="I791" s="34"/>
      <c r="J791" s="33"/>
      <c r="K791" s="13">
        <v>220000</v>
      </c>
    </row>
    <row r="792" spans="1:11" ht="31.5" x14ac:dyDescent="0.2">
      <c r="A792" s="4" t="s">
        <v>2017</v>
      </c>
      <c r="B792" s="4" t="s">
        <v>2018</v>
      </c>
      <c r="C792" s="11" t="s">
        <v>2019</v>
      </c>
      <c r="D792" s="6">
        <v>200</v>
      </c>
      <c r="E792" s="6">
        <v>10</v>
      </c>
      <c r="F792" s="34">
        <v>2.5</v>
      </c>
      <c r="G792" s="6">
        <v>4</v>
      </c>
      <c r="H792" s="6"/>
      <c r="I792" s="34"/>
      <c r="J792" s="33"/>
      <c r="K792" s="13">
        <v>220000</v>
      </c>
    </row>
    <row r="793" spans="1:11" ht="31.5" x14ac:dyDescent="0.2">
      <c r="A793" s="4" t="s">
        <v>2020</v>
      </c>
      <c r="B793" s="4" t="s">
        <v>2021</v>
      </c>
      <c r="C793" s="11" t="s">
        <v>2022</v>
      </c>
      <c r="D793" s="6">
        <v>200</v>
      </c>
      <c r="E793" s="6">
        <v>10</v>
      </c>
      <c r="F793" s="34">
        <v>2.5</v>
      </c>
      <c r="G793" s="6">
        <v>4</v>
      </c>
      <c r="H793" s="6"/>
      <c r="I793" s="34"/>
      <c r="J793" s="33"/>
      <c r="K793" s="13">
        <v>5000</v>
      </c>
    </row>
    <row r="794" spans="1:11" ht="31.5" x14ac:dyDescent="0.2">
      <c r="A794" s="4" t="s">
        <v>2023</v>
      </c>
      <c r="B794" s="4" t="s">
        <v>2024</v>
      </c>
      <c r="C794" s="11" t="s">
        <v>2025</v>
      </c>
      <c r="D794" s="6">
        <v>200</v>
      </c>
      <c r="E794" s="6">
        <v>10</v>
      </c>
      <c r="F794" s="34">
        <v>2.5</v>
      </c>
      <c r="G794" s="6">
        <v>4</v>
      </c>
      <c r="H794" s="6"/>
      <c r="I794" s="34"/>
      <c r="J794" s="33"/>
      <c r="K794" s="13">
        <v>9900</v>
      </c>
    </row>
    <row r="795" spans="1:11" ht="31.5" x14ac:dyDescent="0.2">
      <c r="A795" s="4" t="s">
        <v>2026</v>
      </c>
      <c r="B795" s="4" t="s">
        <v>2027</v>
      </c>
      <c r="C795" s="11" t="s">
        <v>2028</v>
      </c>
      <c r="D795" s="6">
        <v>200</v>
      </c>
      <c r="E795" s="6">
        <v>10</v>
      </c>
      <c r="F795" s="34">
        <v>2.5</v>
      </c>
      <c r="G795" s="6">
        <v>4</v>
      </c>
      <c r="H795" s="6"/>
      <c r="I795" s="34"/>
      <c r="J795" s="33"/>
      <c r="K795" s="13">
        <v>3500</v>
      </c>
    </row>
    <row r="796" spans="1:11" ht="31.5" x14ac:dyDescent="0.2">
      <c r="A796" s="4" t="s">
        <v>2029</v>
      </c>
      <c r="B796" s="4" t="s">
        <v>2030</v>
      </c>
      <c r="C796" s="11" t="s">
        <v>2031</v>
      </c>
      <c r="D796" s="6">
        <v>200</v>
      </c>
      <c r="E796" s="6">
        <v>10</v>
      </c>
      <c r="F796" s="34">
        <v>2.5</v>
      </c>
      <c r="G796" s="6">
        <v>4</v>
      </c>
      <c r="H796" s="6"/>
      <c r="I796" s="34"/>
      <c r="J796" s="33"/>
      <c r="K796" s="13">
        <v>18000</v>
      </c>
    </row>
    <row r="797" spans="1:11" ht="31.5" x14ac:dyDescent="0.2">
      <c r="A797" s="4" t="s">
        <v>2032</v>
      </c>
      <c r="B797" s="4" t="s">
        <v>2033</v>
      </c>
      <c r="C797" s="11" t="s">
        <v>2034</v>
      </c>
      <c r="D797" s="6">
        <v>200</v>
      </c>
      <c r="E797" s="6">
        <v>10</v>
      </c>
      <c r="F797" s="34">
        <v>2.5</v>
      </c>
      <c r="G797" s="6">
        <v>4</v>
      </c>
      <c r="H797" s="6"/>
      <c r="I797" s="34"/>
      <c r="J797" s="33"/>
      <c r="K797" s="13">
        <v>4500</v>
      </c>
    </row>
    <row r="798" spans="1:11" ht="31.5" x14ac:dyDescent="0.2">
      <c r="A798" s="4" t="s">
        <v>2035</v>
      </c>
      <c r="B798" s="4" t="s">
        <v>2036</v>
      </c>
      <c r="C798" s="11" t="s">
        <v>2037</v>
      </c>
      <c r="D798" s="6">
        <v>200</v>
      </c>
      <c r="E798" s="6">
        <v>10</v>
      </c>
      <c r="F798" s="34">
        <v>2.5</v>
      </c>
      <c r="G798" s="6">
        <v>4</v>
      </c>
      <c r="H798" s="6"/>
      <c r="I798" s="34"/>
      <c r="J798" s="33"/>
      <c r="K798" s="13">
        <v>25000</v>
      </c>
    </row>
    <row r="799" spans="1:11" ht="31.5" x14ac:dyDescent="0.2">
      <c r="A799" s="4" t="s">
        <v>2038</v>
      </c>
      <c r="B799" s="4" t="s">
        <v>2039</v>
      </c>
      <c r="C799" s="11" t="s">
        <v>2040</v>
      </c>
      <c r="D799" s="6">
        <v>200</v>
      </c>
      <c r="E799" s="6">
        <v>10</v>
      </c>
      <c r="F799" s="34">
        <v>2.5</v>
      </c>
      <c r="G799" s="6">
        <v>4</v>
      </c>
      <c r="H799" s="6"/>
      <c r="I799" s="34"/>
      <c r="J799" s="33"/>
      <c r="K799" s="13">
        <v>10000</v>
      </c>
    </row>
    <row r="800" spans="1:11" ht="31.5" x14ac:dyDescent="0.2">
      <c r="A800" s="4" t="s">
        <v>2041</v>
      </c>
      <c r="B800" s="4" t="s">
        <v>2042</v>
      </c>
      <c r="C800" s="11" t="s">
        <v>2043</v>
      </c>
      <c r="D800" s="6">
        <v>200</v>
      </c>
      <c r="E800" s="6">
        <v>10</v>
      </c>
      <c r="F800" s="34">
        <v>2.5</v>
      </c>
      <c r="G800" s="6">
        <v>4</v>
      </c>
      <c r="H800" s="6"/>
      <c r="I800" s="34"/>
      <c r="J800" s="33"/>
      <c r="K800" s="13">
        <v>50000</v>
      </c>
    </row>
    <row r="801" spans="1:11" ht="31.5" x14ac:dyDescent="0.2">
      <c r="A801" s="4" t="s">
        <v>2044</v>
      </c>
      <c r="B801" s="4" t="s">
        <v>2045</v>
      </c>
      <c r="C801" s="11" t="s">
        <v>2046</v>
      </c>
      <c r="D801" s="6">
        <v>200</v>
      </c>
      <c r="E801" s="6">
        <v>10</v>
      </c>
      <c r="F801" s="34">
        <v>2.5</v>
      </c>
      <c r="G801" s="6">
        <v>4</v>
      </c>
      <c r="H801" s="6"/>
      <c r="I801" s="34"/>
      <c r="J801" s="33"/>
      <c r="K801" s="13">
        <v>60000</v>
      </c>
    </row>
    <row r="802" spans="1:11" ht="31.5" x14ac:dyDescent="0.2">
      <c r="A802" s="4" t="s">
        <v>2047</v>
      </c>
      <c r="B802" s="4" t="s">
        <v>2048</v>
      </c>
      <c r="C802" s="11" t="s">
        <v>2049</v>
      </c>
      <c r="D802" s="6">
        <v>200</v>
      </c>
      <c r="E802" s="6">
        <v>10</v>
      </c>
      <c r="F802" s="34">
        <v>2.5</v>
      </c>
      <c r="G802" s="6">
        <v>4</v>
      </c>
      <c r="H802" s="6"/>
      <c r="I802" s="34"/>
      <c r="J802" s="33"/>
      <c r="K802" s="13">
        <v>36500</v>
      </c>
    </row>
    <row r="803" spans="1:11" ht="31.5" x14ac:dyDescent="0.2">
      <c r="A803" s="4" t="s">
        <v>2050</v>
      </c>
      <c r="B803" s="4" t="s">
        <v>2051</v>
      </c>
      <c r="C803" s="11" t="s">
        <v>2052</v>
      </c>
      <c r="D803" s="6">
        <v>200</v>
      </c>
      <c r="E803" s="6">
        <v>10</v>
      </c>
      <c r="F803" s="34">
        <v>2.2000000000000002</v>
      </c>
      <c r="G803" s="6">
        <v>4</v>
      </c>
      <c r="H803" s="6"/>
      <c r="I803" s="34"/>
      <c r="J803" s="33"/>
      <c r="K803" s="13">
        <v>10000</v>
      </c>
    </row>
    <row r="804" spans="1:11" ht="31.5" x14ac:dyDescent="0.2">
      <c r="A804" s="4" t="s">
        <v>2053</v>
      </c>
      <c r="B804" s="4" t="s">
        <v>2054</v>
      </c>
      <c r="C804" s="11" t="s">
        <v>2055</v>
      </c>
      <c r="D804" s="6">
        <v>200</v>
      </c>
      <c r="E804" s="6">
        <v>10</v>
      </c>
      <c r="F804" s="34">
        <v>2.2000000000000002</v>
      </c>
      <c r="G804" s="6">
        <v>4</v>
      </c>
      <c r="H804" s="6"/>
      <c r="I804" s="34"/>
      <c r="J804" s="33"/>
      <c r="K804" s="13">
        <v>19900</v>
      </c>
    </row>
    <row r="805" spans="1:11" ht="31.5" x14ac:dyDescent="0.2">
      <c r="A805" s="4" t="s">
        <v>2056</v>
      </c>
      <c r="B805" s="4" t="s">
        <v>2057</v>
      </c>
      <c r="C805" s="11" t="s">
        <v>2058</v>
      </c>
      <c r="D805" s="6">
        <v>200</v>
      </c>
      <c r="E805" s="6">
        <v>10</v>
      </c>
      <c r="F805" s="34">
        <v>2.2000000000000002</v>
      </c>
      <c r="G805" s="6">
        <v>4</v>
      </c>
      <c r="H805" s="6"/>
      <c r="I805" s="34"/>
      <c r="J805" s="33"/>
      <c r="K805" s="13">
        <v>210000</v>
      </c>
    </row>
    <row r="806" spans="1:11" ht="31.5" x14ac:dyDescent="0.2">
      <c r="A806" s="4" t="s">
        <v>2059</v>
      </c>
      <c r="B806" s="4" t="s">
        <v>2060</v>
      </c>
      <c r="C806" s="11" t="s">
        <v>2061</v>
      </c>
      <c r="D806" s="6">
        <v>200</v>
      </c>
      <c r="E806" s="6">
        <v>10</v>
      </c>
      <c r="F806" s="34">
        <v>1.8</v>
      </c>
      <c r="G806" s="6">
        <v>4</v>
      </c>
      <c r="H806" s="6"/>
      <c r="I806" s="34"/>
      <c r="J806" s="33"/>
      <c r="K806" s="13">
        <v>5000</v>
      </c>
    </row>
    <row r="807" spans="1:11" ht="31.5" x14ac:dyDescent="0.2">
      <c r="A807" s="4" t="s">
        <v>2062</v>
      </c>
      <c r="B807" s="4" t="s">
        <v>2063</v>
      </c>
      <c r="C807" s="11" t="s">
        <v>2064</v>
      </c>
      <c r="D807" s="6">
        <v>200</v>
      </c>
      <c r="E807" s="6">
        <v>10</v>
      </c>
      <c r="F807" s="34">
        <v>1.8</v>
      </c>
      <c r="G807" s="6">
        <v>4</v>
      </c>
      <c r="H807" s="6"/>
      <c r="I807" s="34"/>
      <c r="J807" s="33"/>
      <c r="K807" s="13">
        <v>4500</v>
      </c>
    </row>
    <row r="808" spans="1:11" ht="31.5" x14ac:dyDescent="0.2">
      <c r="A808" s="4" t="s">
        <v>2065</v>
      </c>
      <c r="B808" s="4" t="s">
        <v>2066</v>
      </c>
      <c r="C808" s="11" t="s">
        <v>2067</v>
      </c>
      <c r="D808" s="6">
        <v>200</v>
      </c>
      <c r="E808" s="6">
        <v>10</v>
      </c>
      <c r="F808" s="34">
        <v>1.8</v>
      </c>
      <c r="G808" s="6">
        <v>4</v>
      </c>
      <c r="H808" s="6"/>
      <c r="I808" s="34"/>
      <c r="J808" s="33"/>
      <c r="K808" s="13">
        <v>80000</v>
      </c>
    </row>
    <row r="809" spans="1:11" ht="31.5" x14ac:dyDescent="0.2">
      <c r="A809" s="4" t="s">
        <v>2068</v>
      </c>
      <c r="B809" s="4" t="s">
        <v>2069</v>
      </c>
      <c r="C809" s="11" t="s">
        <v>2070</v>
      </c>
      <c r="D809" s="6">
        <v>200</v>
      </c>
      <c r="E809" s="6">
        <v>10</v>
      </c>
      <c r="F809" s="34">
        <v>3.5</v>
      </c>
      <c r="G809" s="6">
        <v>4</v>
      </c>
      <c r="H809" s="6"/>
      <c r="I809" s="34"/>
      <c r="J809" s="33"/>
      <c r="K809" s="13">
        <v>5500</v>
      </c>
    </row>
    <row r="810" spans="1:11" ht="31.5" x14ac:dyDescent="0.2">
      <c r="A810" s="4" t="s">
        <v>2071</v>
      </c>
      <c r="B810" s="4" t="s">
        <v>2072</v>
      </c>
      <c r="C810" s="11" t="s">
        <v>2073</v>
      </c>
      <c r="D810" s="6">
        <v>200</v>
      </c>
      <c r="E810" s="6">
        <v>10</v>
      </c>
      <c r="F810" s="34">
        <v>3.5</v>
      </c>
      <c r="G810" s="6">
        <v>4</v>
      </c>
      <c r="H810" s="6"/>
      <c r="I810" s="34"/>
      <c r="J810" s="33"/>
      <c r="K810" s="13">
        <v>15000</v>
      </c>
    </row>
    <row r="811" spans="1:11" ht="31.5" x14ac:dyDescent="0.2">
      <c r="A811" s="4" t="s">
        <v>2074</v>
      </c>
      <c r="B811" s="4" t="s">
        <v>2075</v>
      </c>
      <c r="C811" s="11" t="s">
        <v>2076</v>
      </c>
      <c r="D811" s="6">
        <v>200</v>
      </c>
      <c r="E811" s="6">
        <v>10</v>
      </c>
      <c r="F811" s="34">
        <v>3.5</v>
      </c>
      <c r="G811" s="6">
        <v>4</v>
      </c>
      <c r="H811" s="6"/>
      <c r="I811" s="34"/>
      <c r="J811" s="33"/>
      <c r="K811" s="13">
        <v>10000</v>
      </c>
    </row>
    <row r="812" spans="1:11" ht="31.5" x14ac:dyDescent="0.2">
      <c r="A812" s="4" t="s">
        <v>2077</v>
      </c>
      <c r="B812" s="4" t="s">
        <v>2078</v>
      </c>
      <c r="C812" s="11" t="s">
        <v>2079</v>
      </c>
      <c r="D812" s="6">
        <v>200</v>
      </c>
      <c r="E812" s="6">
        <v>10</v>
      </c>
      <c r="F812" s="34">
        <v>3.5</v>
      </c>
      <c r="G812" s="6">
        <v>4</v>
      </c>
      <c r="H812" s="6"/>
      <c r="I812" s="34"/>
      <c r="J812" s="33"/>
      <c r="K812" s="13">
        <v>10000</v>
      </c>
    </row>
    <row r="813" spans="1:11" ht="31.5" x14ac:dyDescent="0.2">
      <c r="A813" s="4" t="s">
        <v>2080</v>
      </c>
      <c r="B813" s="4" t="s">
        <v>2081</v>
      </c>
      <c r="C813" s="11" t="s">
        <v>2082</v>
      </c>
      <c r="D813" s="6">
        <v>200</v>
      </c>
      <c r="E813" s="6">
        <v>10</v>
      </c>
      <c r="F813" s="34">
        <v>3.5</v>
      </c>
      <c r="G813" s="6">
        <v>4</v>
      </c>
      <c r="H813" s="6"/>
      <c r="I813" s="34"/>
      <c r="J813" s="33"/>
      <c r="K813" s="13">
        <v>5000</v>
      </c>
    </row>
    <row r="814" spans="1:11" ht="31.5" x14ac:dyDescent="0.2">
      <c r="A814" s="4" t="s">
        <v>2083</v>
      </c>
      <c r="B814" s="4" t="s">
        <v>2084</v>
      </c>
      <c r="C814" s="11" t="s">
        <v>1992</v>
      </c>
      <c r="D814" s="6">
        <v>200</v>
      </c>
      <c r="E814" s="6">
        <v>10</v>
      </c>
      <c r="F814" s="34">
        <v>3.5</v>
      </c>
      <c r="G814" s="6">
        <v>4</v>
      </c>
      <c r="H814" s="6"/>
      <c r="I814" s="34"/>
      <c r="J814" s="33"/>
      <c r="K814" s="13">
        <v>1500</v>
      </c>
    </row>
    <row r="815" spans="1:11" ht="31.5" x14ac:dyDescent="0.2">
      <c r="A815" s="4" t="s">
        <v>2085</v>
      </c>
      <c r="B815" s="4" t="s">
        <v>2086</v>
      </c>
      <c r="C815" s="11" t="s">
        <v>2087</v>
      </c>
      <c r="D815" s="6">
        <v>200</v>
      </c>
      <c r="E815" s="6">
        <v>10</v>
      </c>
      <c r="F815" s="34">
        <v>3.5</v>
      </c>
      <c r="G815" s="6">
        <v>4</v>
      </c>
      <c r="H815" s="6"/>
      <c r="I815" s="34"/>
      <c r="J815" s="33"/>
      <c r="K815" s="13">
        <v>5000</v>
      </c>
    </row>
    <row r="816" spans="1:11" ht="31.5" x14ac:dyDescent="0.2">
      <c r="A816" s="4" t="s">
        <v>2088</v>
      </c>
      <c r="B816" s="4" t="s">
        <v>2089</v>
      </c>
      <c r="C816" s="11" t="s">
        <v>2090</v>
      </c>
      <c r="D816" s="6">
        <v>200</v>
      </c>
      <c r="E816" s="6">
        <v>10</v>
      </c>
      <c r="F816" s="34">
        <v>3.5</v>
      </c>
      <c r="G816" s="6">
        <v>4</v>
      </c>
      <c r="H816" s="6"/>
      <c r="I816" s="34"/>
      <c r="J816" s="33"/>
      <c r="K816" s="13">
        <v>5000</v>
      </c>
    </row>
    <row r="817" spans="1:11" ht="31.5" x14ac:dyDescent="0.2">
      <c r="A817" s="4" t="s">
        <v>2091</v>
      </c>
      <c r="B817" s="4" t="s">
        <v>2092</v>
      </c>
      <c r="C817" s="11" t="s">
        <v>2093</v>
      </c>
      <c r="D817" s="6">
        <v>200</v>
      </c>
      <c r="E817" s="6">
        <v>10</v>
      </c>
      <c r="F817" s="34">
        <v>2.8</v>
      </c>
      <c r="G817" s="6">
        <v>4</v>
      </c>
      <c r="H817" s="6"/>
      <c r="I817" s="34"/>
      <c r="J817" s="33"/>
      <c r="K817" s="13">
        <v>15000</v>
      </c>
    </row>
    <row r="818" spans="1:11" ht="31.5" x14ac:dyDescent="0.2">
      <c r="A818" s="4" t="s">
        <v>2094</v>
      </c>
      <c r="B818" s="4" t="s">
        <v>2095</v>
      </c>
      <c r="C818" s="11" t="s">
        <v>2096</v>
      </c>
      <c r="D818" s="6">
        <v>200</v>
      </c>
      <c r="E818" s="6">
        <v>10</v>
      </c>
      <c r="F818" s="34">
        <v>2.8</v>
      </c>
      <c r="G818" s="6">
        <v>4</v>
      </c>
      <c r="H818" s="6"/>
      <c r="I818" s="34"/>
      <c r="J818" s="33"/>
      <c r="K818" s="13">
        <v>10000</v>
      </c>
    </row>
    <row r="819" spans="1:11" ht="31.5" x14ac:dyDescent="0.2">
      <c r="A819" s="4" t="s">
        <v>2097</v>
      </c>
      <c r="B819" s="4" t="s">
        <v>2098</v>
      </c>
      <c r="C819" s="11" t="s">
        <v>2099</v>
      </c>
      <c r="D819" s="6">
        <v>200</v>
      </c>
      <c r="E819" s="6">
        <v>10</v>
      </c>
      <c r="F819" s="34">
        <v>2.8</v>
      </c>
      <c r="G819" s="6">
        <v>4</v>
      </c>
      <c r="H819" s="6"/>
      <c r="I819" s="34"/>
      <c r="J819" s="33"/>
      <c r="K819" s="13">
        <v>5000</v>
      </c>
    </row>
    <row r="820" spans="1:11" ht="31.5" x14ac:dyDescent="0.2">
      <c r="A820" s="4" t="s">
        <v>2100</v>
      </c>
      <c r="B820" s="4" t="s">
        <v>2101</v>
      </c>
      <c r="C820" s="11" t="s">
        <v>2102</v>
      </c>
      <c r="D820" s="6">
        <v>200</v>
      </c>
      <c r="E820" s="6">
        <v>10</v>
      </c>
      <c r="F820" s="34">
        <v>2.8</v>
      </c>
      <c r="G820" s="6">
        <v>4</v>
      </c>
      <c r="H820" s="6"/>
      <c r="I820" s="34"/>
      <c r="J820" s="33"/>
      <c r="K820" s="13">
        <v>60000</v>
      </c>
    </row>
    <row r="821" spans="1:11" ht="31.5" x14ac:dyDescent="0.2">
      <c r="A821" s="4" t="s">
        <v>2103</v>
      </c>
      <c r="B821" s="4" t="s">
        <v>2104</v>
      </c>
      <c r="C821" s="11" t="s">
        <v>2105</v>
      </c>
      <c r="D821" s="6">
        <v>200</v>
      </c>
      <c r="E821" s="6">
        <v>10</v>
      </c>
      <c r="F821" s="34">
        <v>2.8</v>
      </c>
      <c r="G821" s="6">
        <v>4</v>
      </c>
      <c r="H821" s="6"/>
      <c r="I821" s="34"/>
      <c r="J821" s="33"/>
      <c r="K821" s="5">
        <v>139</v>
      </c>
    </row>
    <row r="822" spans="1:11" ht="31.5" x14ac:dyDescent="0.2">
      <c r="A822" s="4" t="s">
        <v>2106</v>
      </c>
      <c r="B822" s="4" t="s">
        <v>2107</v>
      </c>
      <c r="C822" s="11" t="s">
        <v>2108</v>
      </c>
      <c r="D822" s="6">
        <v>200</v>
      </c>
      <c r="E822" s="6">
        <v>10</v>
      </c>
      <c r="F822" s="34">
        <v>2.8</v>
      </c>
      <c r="G822" s="6">
        <v>4</v>
      </c>
      <c r="H822" s="6"/>
      <c r="I822" s="34"/>
      <c r="J822" s="33"/>
      <c r="K822" s="5">
        <v>139</v>
      </c>
    </row>
    <row r="823" spans="1:11" ht="31.5" x14ac:dyDescent="0.2">
      <c r="A823" s="4" t="s">
        <v>2109</v>
      </c>
      <c r="B823" s="4" t="s">
        <v>2110</v>
      </c>
      <c r="C823" s="11" t="s">
        <v>2111</v>
      </c>
      <c r="D823" s="6">
        <v>150</v>
      </c>
      <c r="E823" s="6">
        <v>13</v>
      </c>
      <c r="F823" s="34">
        <v>3</v>
      </c>
      <c r="G823" s="6">
        <v>4</v>
      </c>
      <c r="H823" s="6"/>
      <c r="I823" s="34"/>
      <c r="J823" s="33"/>
      <c r="K823" s="13">
        <v>119581</v>
      </c>
    </row>
    <row r="824" spans="1:11" ht="31.5" x14ac:dyDescent="0.2">
      <c r="A824" s="4" t="s">
        <v>2112</v>
      </c>
      <c r="B824" s="4" t="s">
        <v>2113</v>
      </c>
      <c r="C824" s="11" t="s">
        <v>2114</v>
      </c>
      <c r="D824" s="6">
        <v>220</v>
      </c>
      <c r="E824" s="6">
        <v>13</v>
      </c>
      <c r="F824" s="34">
        <v>3</v>
      </c>
      <c r="G824" s="6">
        <v>4</v>
      </c>
      <c r="H824" s="6"/>
      <c r="I824" s="34"/>
      <c r="J824" s="33"/>
      <c r="K824" s="13">
        <v>99975</v>
      </c>
    </row>
    <row r="825" spans="1:11" ht="31.5" x14ac:dyDescent="0.2">
      <c r="A825" s="4" t="s">
        <v>2115</v>
      </c>
      <c r="B825" s="4" t="s">
        <v>2116</v>
      </c>
      <c r="C825" s="11" t="s">
        <v>2117</v>
      </c>
      <c r="D825" s="6">
        <v>220</v>
      </c>
      <c r="E825" s="6">
        <v>13</v>
      </c>
      <c r="F825" s="34">
        <v>4</v>
      </c>
      <c r="G825" s="6">
        <v>4</v>
      </c>
      <c r="H825" s="6"/>
      <c r="I825" s="34"/>
      <c r="J825" s="33"/>
      <c r="K825" s="13">
        <v>10089</v>
      </c>
    </row>
    <row r="826" spans="1:11" ht="31.5" x14ac:dyDescent="0.2">
      <c r="A826" s="4" t="s">
        <v>2118</v>
      </c>
      <c r="B826" s="4" t="s">
        <v>2119</v>
      </c>
      <c r="C826" s="11" t="s">
        <v>2120</v>
      </c>
      <c r="D826" s="6">
        <v>220</v>
      </c>
      <c r="E826" s="6">
        <v>13</v>
      </c>
      <c r="F826" s="34">
        <v>3.5</v>
      </c>
      <c r="G826" s="6">
        <v>4</v>
      </c>
      <c r="H826" s="6"/>
      <c r="I826" s="34"/>
      <c r="J826" s="33"/>
      <c r="K826" s="13">
        <v>18917</v>
      </c>
    </row>
    <row r="827" spans="1:11" ht="31.5" x14ac:dyDescent="0.2">
      <c r="A827" s="4" t="s">
        <v>2121</v>
      </c>
      <c r="B827" s="4" t="s">
        <v>2122</v>
      </c>
      <c r="C827" s="11" t="s">
        <v>2123</v>
      </c>
      <c r="D827" s="6">
        <v>200</v>
      </c>
      <c r="E827" s="6">
        <v>10</v>
      </c>
      <c r="F827" s="12">
        <v>3.5</v>
      </c>
      <c r="G827" s="6">
        <v>4</v>
      </c>
      <c r="H827" s="6"/>
      <c r="I827" s="12"/>
      <c r="J827" s="33"/>
      <c r="K827" s="13">
        <v>7452</v>
      </c>
    </row>
    <row r="828" spans="1:11" ht="31.5" x14ac:dyDescent="0.2">
      <c r="A828" s="4" t="s">
        <v>2124</v>
      </c>
      <c r="B828" s="4" t="s">
        <v>2125</v>
      </c>
      <c r="C828" s="11" t="s">
        <v>2126</v>
      </c>
      <c r="D828" s="6">
        <v>150</v>
      </c>
      <c r="E828" s="6">
        <v>30</v>
      </c>
      <c r="F828" s="12">
        <v>6.5</v>
      </c>
      <c r="G828" s="6">
        <v>4</v>
      </c>
      <c r="H828" s="6"/>
      <c r="I828" s="12"/>
      <c r="J828" s="33"/>
      <c r="K828" s="5">
        <v>500</v>
      </c>
    </row>
    <row r="829" spans="1:11" ht="31.5" x14ac:dyDescent="0.2">
      <c r="A829" s="4" t="s">
        <v>2127</v>
      </c>
      <c r="B829" s="4" t="s">
        <v>2128</v>
      </c>
      <c r="C829" s="11" t="s">
        <v>2129</v>
      </c>
      <c r="D829" s="6">
        <v>200</v>
      </c>
      <c r="E829" s="6">
        <v>10</v>
      </c>
      <c r="F829" s="12">
        <v>2.5</v>
      </c>
      <c r="G829" s="6">
        <v>4</v>
      </c>
      <c r="H829" s="6"/>
      <c r="I829" s="12"/>
      <c r="J829" s="33"/>
      <c r="K829" s="13">
        <v>27000</v>
      </c>
    </row>
    <row r="830" spans="1:11" ht="31.5" x14ac:dyDescent="0.2">
      <c r="A830" s="4" t="s">
        <v>2130</v>
      </c>
      <c r="B830" s="4" t="s">
        <v>2131</v>
      </c>
      <c r="C830" s="11" t="s">
        <v>2132</v>
      </c>
      <c r="D830" s="6">
        <v>200</v>
      </c>
      <c r="E830" s="6">
        <v>10</v>
      </c>
      <c r="F830" s="12">
        <v>6.5</v>
      </c>
      <c r="G830" s="6">
        <v>4</v>
      </c>
      <c r="H830" s="6"/>
      <c r="I830" s="12"/>
      <c r="J830" s="33"/>
      <c r="K830" s="13">
        <v>1500</v>
      </c>
    </row>
    <row r="831" spans="1:11" ht="31.5" x14ac:dyDescent="0.2">
      <c r="A831" s="4" t="s">
        <v>2133</v>
      </c>
      <c r="B831" s="4" t="s">
        <v>2134</v>
      </c>
      <c r="C831" s="11" t="s">
        <v>2135</v>
      </c>
      <c r="D831" s="6">
        <v>200</v>
      </c>
      <c r="E831" s="6">
        <v>10</v>
      </c>
      <c r="F831" s="12">
        <v>2.5</v>
      </c>
      <c r="G831" s="6">
        <v>4</v>
      </c>
      <c r="H831" s="6"/>
      <c r="I831" s="12"/>
      <c r="J831" s="33"/>
      <c r="K831" s="13">
        <v>303030</v>
      </c>
    </row>
    <row r="832" spans="1:11" ht="31.5" x14ac:dyDescent="0.2">
      <c r="A832" s="4" t="s">
        <v>2136</v>
      </c>
      <c r="B832" s="4" t="s">
        <v>2137</v>
      </c>
      <c r="C832" s="11" t="s">
        <v>2138</v>
      </c>
      <c r="D832" s="6">
        <v>200</v>
      </c>
      <c r="E832" s="6">
        <v>10</v>
      </c>
      <c r="F832" s="12">
        <v>6.5</v>
      </c>
      <c r="G832" s="6">
        <v>4</v>
      </c>
      <c r="H832" s="6"/>
      <c r="I832" s="12"/>
      <c r="J832" s="33"/>
      <c r="K832" s="5">
        <v>500</v>
      </c>
    </row>
    <row r="833" spans="1:11" ht="31.5" x14ac:dyDescent="0.2">
      <c r="A833" s="4" t="s">
        <v>2139</v>
      </c>
      <c r="B833" s="4" t="s">
        <v>2140</v>
      </c>
      <c r="C833" s="11" t="s">
        <v>2141</v>
      </c>
      <c r="D833" s="6">
        <v>200</v>
      </c>
      <c r="E833" s="6">
        <v>10</v>
      </c>
      <c r="F833" s="12">
        <v>6.5</v>
      </c>
      <c r="G833" s="6">
        <v>4</v>
      </c>
      <c r="H833" s="6"/>
      <c r="I833" s="12"/>
      <c r="J833" s="33"/>
      <c r="K833" s="13">
        <v>1200</v>
      </c>
    </row>
    <row r="834" spans="1:11" ht="31.5" x14ac:dyDescent="0.2">
      <c r="A834" s="4" t="s">
        <v>2142</v>
      </c>
      <c r="B834" s="4" t="s">
        <v>2143</v>
      </c>
      <c r="C834" s="11" t="s">
        <v>2144</v>
      </c>
      <c r="D834" s="6">
        <v>200</v>
      </c>
      <c r="E834" s="6">
        <v>10</v>
      </c>
      <c r="F834" s="12">
        <v>6.5</v>
      </c>
      <c r="G834" s="6">
        <v>4</v>
      </c>
      <c r="H834" s="6"/>
      <c r="I834" s="12"/>
      <c r="J834" s="33"/>
      <c r="K834" s="13">
        <v>1200</v>
      </c>
    </row>
    <row r="835" spans="1:11" ht="31.5" x14ac:dyDescent="0.2">
      <c r="A835" s="4" t="s">
        <v>2145</v>
      </c>
      <c r="B835" s="4" t="s">
        <v>2146</v>
      </c>
      <c r="C835" s="11" t="s">
        <v>2147</v>
      </c>
      <c r="D835" s="6">
        <v>200</v>
      </c>
      <c r="E835" s="6">
        <v>10</v>
      </c>
      <c r="F835" s="12">
        <v>6.5</v>
      </c>
      <c r="G835" s="6">
        <v>4</v>
      </c>
      <c r="H835" s="6"/>
      <c r="I835" s="12"/>
      <c r="J835" s="33"/>
      <c r="K835" s="13">
        <v>1900</v>
      </c>
    </row>
    <row r="836" spans="1:11" ht="31.5" x14ac:dyDescent="0.2">
      <c r="A836" s="4" t="s">
        <v>2148</v>
      </c>
      <c r="B836" s="4" t="s">
        <v>2149</v>
      </c>
      <c r="C836" s="11" t="s">
        <v>2150</v>
      </c>
      <c r="D836" s="6">
        <v>200</v>
      </c>
      <c r="E836" s="6">
        <v>10</v>
      </c>
      <c r="F836" s="12">
        <v>2.2000000000000002</v>
      </c>
      <c r="G836" s="6">
        <v>4</v>
      </c>
      <c r="H836" s="6"/>
      <c r="I836" s="12"/>
      <c r="J836" s="33"/>
      <c r="K836" s="13">
        <v>2200</v>
      </c>
    </row>
    <row r="837" spans="1:11" ht="31.5" x14ac:dyDescent="0.2">
      <c r="A837" s="4" t="s">
        <v>2151</v>
      </c>
      <c r="B837" s="4" t="s">
        <v>2152</v>
      </c>
      <c r="C837" s="11" t="s">
        <v>2153</v>
      </c>
      <c r="D837" s="6">
        <v>200</v>
      </c>
      <c r="E837" s="6">
        <v>10</v>
      </c>
      <c r="F837" s="12">
        <v>3.5</v>
      </c>
      <c r="G837" s="6">
        <v>4</v>
      </c>
      <c r="H837" s="6"/>
      <c r="I837" s="12"/>
      <c r="J837" s="33"/>
      <c r="K837" s="13">
        <v>3000</v>
      </c>
    </row>
    <row r="838" spans="1:11" ht="31.5" x14ac:dyDescent="0.2">
      <c r="A838" s="4" t="s">
        <v>2154</v>
      </c>
      <c r="B838" s="4" t="s">
        <v>2155</v>
      </c>
      <c r="C838" s="11" t="s">
        <v>2156</v>
      </c>
      <c r="D838" s="6">
        <v>200</v>
      </c>
      <c r="E838" s="6">
        <v>10</v>
      </c>
      <c r="F838" s="12">
        <v>3.5</v>
      </c>
      <c r="G838" s="6">
        <v>4</v>
      </c>
      <c r="H838" s="6"/>
      <c r="I838" s="12"/>
      <c r="J838" s="33"/>
      <c r="K838" s="13">
        <v>1000</v>
      </c>
    </row>
    <row r="839" spans="1:11" ht="31.5" x14ac:dyDescent="0.2">
      <c r="A839" s="4" t="s">
        <v>2157</v>
      </c>
      <c r="B839" s="4" t="s">
        <v>2158</v>
      </c>
      <c r="C839" s="11" t="s">
        <v>2159</v>
      </c>
      <c r="D839" s="6">
        <v>200</v>
      </c>
      <c r="E839" s="6">
        <v>10</v>
      </c>
      <c r="F839" s="12">
        <v>2.5</v>
      </c>
      <c r="G839" s="6">
        <v>4</v>
      </c>
      <c r="H839" s="6"/>
      <c r="I839" s="12"/>
      <c r="J839" s="33"/>
      <c r="K839" s="13">
        <v>37261</v>
      </c>
    </row>
    <row r="840" spans="1:11" ht="31.5" x14ac:dyDescent="0.2">
      <c r="A840" s="4" t="s">
        <v>2160</v>
      </c>
      <c r="B840" s="4" t="s">
        <v>2161</v>
      </c>
      <c r="C840" s="11" t="s">
        <v>2162</v>
      </c>
      <c r="D840" s="6">
        <v>200</v>
      </c>
      <c r="E840" s="6">
        <v>10</v>
      </c>
      <c r="F840" s="12">
        <v>3.5</v>
      </c>
      <c r="G840" s="6">
        <v>4</v>
      </c>
      <c r="H840" s="6"/>
      <c r="I840" s="12"/>
      <c r="J840" s="33"/>
      <c r="K840" s="13">
        <v>10000</v>
      </c>
    </row>
    <row r="841" spans="1:11" ht="31.5" x14ac:dyDescent="0.2">
      <c r="A841" s="4" t="s">
        <v>2163</v>
      </c>
      <c r="B841" s="4" t="s">
        <v>2164</v>
      </c>
      <c r="C841" s="11" t="s">
        <v>2165</v>
      </c>
      <c r="D841" s="6">
        <v>180</v>
      </c>
      <c r="E841" s="6">
        <v>10</v>
      </c>
      <c r="F841" s="12">
        <v>1.4</v>
      </c>
      <c r="G841" s="6">
        <v>4</v>
      </c>
      <c r="H841" s="6"/>
      <c r="I841" s="12"/>
      <c r="J841" s="33"/>
      <c r="K841" s="13">
        <v>2056833</v>
      </c>
    </row>
    <row r="842" spans="1:11" ht="31.5" x14ac:dyDescent="0.2">
      <c r="A842" s="4" t="s">
        <v>2166</v>
      </c>
      <c r="B842" s="4" t="s">
        <v>2167</v>
      </c>
      <c r="C842" s="11" t="s">
        <v>2168</v>
      </c>
      <c r="D842" s="6">
        <v>180</v>
      </c>
      <c r="E842" s="6">
        <v>30</v>
      </c>
      <c r="F842" s="12">
        <v>10.5</v>
      </c>
      <c r="G842" s="6">
        <v>4</v>
      </c>
      <c r="H842" s="6"/>
      <c r="I842" s="12"/>
      <c r="J842" s="33"/>
      <c r="K842" s="13">
        <v>1200</v>
      </c>
    </row>
    <row r="843" spans="1:11" ht="31.5" x14ac:dyDescent="0.2">
      <c r="A843" s="4" t="s">
        <v>2169</v>
      </c>
      <c r="B843" s="4" t="s">
        <v>2170</v>
      </c>
      <c r="C843" s="11" t="s">
        <v>2171</v>
      </c>
      <c r="D843" s="6">
        <v>200</v>
      </c>
      <c r="E843" s="6">
        <v>10</v>
      </c>
      <c r="F843" s="12">
        <v>3.5</v>
      </c>
      <c r="G843" s="6">
        <v>4</v>
      </c>
      <c r="H843" s="6"/>
      <c r="I843" s="12"/>
      <c r="J843" s="33"/>
      <c r="K843" s="13">
        <v>3979</v>
      </c>
    </row>
    <row r="844" spans="1:11" ht="31.5" x14ac:dyDescent="0.2">
      <c r="A844" s="4" t="s">
        <v>2172</v>
      </c>
      <c r="B844" s="4" t="s">
        <v>2173</v>
      </c>
      <c r="C844" s="11" t="s">
        <v>2174</v>
      </c>
      <c r="D844" s="6">
        <v>200</v>
      </c>
      <c r="E844" s="6">
        <v>10</v>
      </c>
      <c r="F844" s="12">
        <v>2.5</v>
      </c>
      <c r="G844" s="6">
        <v>4</v>
      </c>
      <c r="H844" s="6"/>
      <c r="I844" s="12"/>
      <c r="J844" s="33"/>
      <c r="K844" s="13">
        <v>25000</v>
      </c>
    </row>
    <row r="845" spans="1:11" ht="31.5" x14ac:dyDescent="0.2">
      <c r="A845" s="4" t="s">
        <v>2175</v>
      </c>
      <c r="B845" s="4" t="s">
        <v>2176</v>
      </c>
      <c r="C845" s="11" t="s">
        <v>2177</v>
      </c>
      <c r="D845" s="6">
        <v>220</v>
      </c>
      <c r="E845" s="6">
        <v>10</v>
      </c>
      <c r="F845" s="12">
        <v>6.5</v>
      </c>
      <c r="G845" s="6">
        <v>4</v>
      </c>
      <c r="H845" s="6"/>
      <c r="I845" s="12"/>
      <c r="J845" s="33"/>
      <c r="K845" s="13">
        <v>6306</v>
      </c>
    </row>
    <row r="846" spans="1:11" ht="31.5" x14ac:dyDescent="0.2">
      <c r="A846" s="4" t="s">
        <v>2178</v>
      </c>
      <c r="B846" s="4" t="s">
        <v>2179</v>
      </c>
      <c r="C846" s="11" t="s">
        <v>2180</v>
      </c>
      <c r="D846" s="6">
        <v>200</v>
      </c>
      <c r="E846" s="6">
        <v>10</v>
      </c>
      <c r="F846" s="12">
        <v>2.5</v>
      </c>
      <c r="G846" s="6">
        <v>4</v>
      </c>
      <c r="H846" s="6"/>
      <c r="I846" s="12"/>
      <c r="J846" s="33"/>
      <c r="K846" s="13">
        <v>114350</v>
      </c>
    </row>
    <row r="847" spans="1:11" ht="31.5" x14ac:dyDescent="0.2">
      <c r="A847" s="4" t="s">
        <v>2181</v>
      </c>
      <c r="B847" s="4" t="s">
        <v>2182</v>
      </c>
      <c r="C847" s="11" t="s">
        <v>2183</v>
      </c>
      <c r="D847" s="6">
        <v>200</v>
      </c>
      <c r="E847" s="6">
        <v>10</v>
      </c>
      <c r="F847" s="12">
        <v>2.5</v>
      </c>
      <c r="G847" s="6">
        <v>4</v>
      </c>
      <c r="H847" s="6"/>
      <c r="I847" s="12"/>
      <c r="J847" s="33"/>
      <c r="K847" s="13">
        <v>62599</v>
      </c>
    </row>
    <row r="848" spans="1:11" ht="31.5" x14ac:dyDescent="0.2">
      <c r="A848" s="4" t="s">
        <v>2184</v>
      </c>
      <c r="B848" s="4" t="s">
        <v>2185</v>
      </c>
      <c r="C848" s="11" t="s">
        <v>2186</v>
      </c>
      <c r="D848" s="6">
        <v>200</v>
      </c>
      <c r="E848" s="6">
        <v>10</v>
      </c>
      <c r="F848" s="12">
        <v>3.5</v>
      </c>
      <c r="G848" s="6">
        <v>4</v>
      </c>
      <c r="H848" s="6"/>
      <c r="I848" s="12"/>
      <c r="J848" s="33"/>
      <c r="K848" s="13">
        <v>8369</v>
      </c>
    </row>
    <row r="849" spans="1:11" ht="31.5" x14ac:dyDescent="0.2">
      <c r="A849" s="4" t="s">
        <v>2187</v>
      </c>
      <c r="B849" s="4" t="s">
        <v>2188</v>
      </c>
      <c r="C849" s="11" t="s">
        <v>2189</v>
      </c>
      <c r="D849" s="6">
        <v>200</v>
      </c>
      <c r="E849" s="6">
        <v>10</v>
      </c>
      <c r="F849" s="12">
        <v>3.5</v>
      </c>
      <c r="G849" s="6">
        <v>4</v>
      </c>
      <c r="H849" s="6"/>
      <c r="I849" s="12"/>
      <c r="J849" s="33"/>
      <c r="K849" s="13">
        <v>25000</v>
      </c>
    </row>
    <row r="850" spans="1:11" ht="31.5" x14ac:dyDescent="0.2">
      <c r="A850" s="4" t="s">
        <v>2190</v>
      </c>
      <c r="B850" s="4" t="s">
        <v>2191</v>
      </c>
      <c r="C850" s="11" t="s">
        <v>2192</v>
      </c>
      <c r="D850" s="6">
        <v>200</v>
      </c>
      <c r="E850" s="6">
        <v>10</v>
      </c>
      <c r="F850" s="12">
        <v>2.5</v>
      </c>
      <c r="G850" s="6">
        <v>4</v>
      </c>
      <c r="H850" s="6"/>
      <c r="I850" s="12"/>
      <c r="J850" s="33"/>
      <c r="K850" s="13">
        <v>62000</v>
      </c>
    </row>
    <row r="851" spans="1:11" ht="31.5" x14ac:dyDescent="0.2">
      <c r="A851" s="4" t="s">
        <v>2193</v>
      </c>
      <c r="B851" s="4" t="s">
        <v>2194</v>
      </c>
      <c r="C851" s="11" t="s">
        <v>2195</v>
      </c>
      <c r="D851" s="6">
        <v>200</v>
      </c>
      <c r="E851" s="6">
        <v>10</v>
      </c>
      <c r="F851" s="12">
        <v>2.5</v>
      </c>
      <c r="G851" s="6">
        <v>4</v>
      </c>
      <c r="H851" s="6"/>
      <c r="I851" s="12"/>
      <c r="J851" s="33"/>
      <c r="K851" s="13">
        <v>35656</v>
      </c>
    </row>
    <row r="852" spans="1:11" ht="31.5" x14ac:dyDescent="0.2">
      <c r="A852" s="4" t="s">
        <v>2196</v>
      </c>
      <c r="B852" s="4" t="s">
        <v>2197</v>
      </c>
      <c r="C852" s="11" t="s">
        <v>2198</v>
      </c>
      <c r="D852" s="6">
        <v>200</v>
      </c>
      <c r="E852" s="6">
        <v>10</v>
      </c>
      <c r="F852" s="12">
        <v>3.5</v>
      </c>
      <c r="G852" s="6">
        <v>4</v>
      </c>
      <c r="H852" s="6"/>
      <c r="I852" s="12"/>
      <c r="J852" s="33"/>
      <c r="K852" s="13">
        <v>6800</v>
      </c>
    </row>
    <row r="853" spans="1:11" ht="31.5" x14ac:dyDescent="0.2">
      <c r="A853" s="4" t="s">
        <v>2199</v>
      </c>
      <c r="B853" s="4" t="s">
        <v>2200</v>
      </c>
      <c r="C853" s="11" t="s">
        <v>2201</v>
      </c>
      <c r="D853" s="6">
        <v>200</v>
      </c>
      <c r="E853" s="6">
        <v>10</v>
      </c>
      <c r="F853" s="12">
        <v>3.5</v>
      </c>
      <c r="G853" s="6">
        <v>4</v>
      </c>
      <c r="H853" s="6"/>
      <c r="I853" s="12"/>
      <c r="J853" s="33"/>
      <c r="K853" s="13">
        <v>5500</v>
      </c>
    </row>
    <row r="854" spans="1:11" ht="31.5" x14ac:dyDescent="0.2">
      <c r="A854" s="4" t="s">
        <v>2202</v>
      </c>
      <c r="B854" s="4" t="s">
        <v>2203</v>
      </c>
      <c r="C854" s="11" t="s">
        <v>2204</v>
      </c>
      <c r="D854" s="6">
        <v>220</v>
      </c>
      <c r="E854" s="6">
        <v>10</v>
      </c>
      <c r="F854" s="12">
        <v>1.4</v>
      </c>
      <c r="G854" s="6">
        <v>4</v>
      </c>
      <c r="H854" s="6"/>
      <c r="I854" s="12"/>
      <c r="J854" s="33"/>
      <c r="K854" s="13">
        <v>18000</v>
      </c>
    </row>
    <row r="855" spans="1:11" ht="31.5" x14ac:dyDescent="0.2">
      <c r="A855" s="4" t="s">
        <v>2205</v>
      </c>
      <c r="B855" s="4" t="s">
        <v>2206</v>
      </c>
      <c r="C855" s="11" t="s">
        <v>2207</v>
      </c>
      <c r="D855" s="6">
        <v>200</v>
      </c>
      <c r="E855" s="6">
        <v>10</v>
      </c>
      <c r="F855" s="12">
        <v>2.5</v>
      </c>
      <c r="G855" s="6">
        <v>4</v>
      </c>
      <c r="H855" s="6"/>
      <c r="I855" s="12"/>
      <c r="J855" s="33"/>
      <c r="K855" s="13">
        <v>18000</v>
      </c>
    </row>
    <row r="856" spans="1:11" ht="31.5" x14ac:dyDescent="0.2">
      <c r="A856" s="4" t="s">
        <v>2208</v>
      </c>
      <c r="B856" s="4" t="s">
        <v>2209</v>
      </c>
      <c r="C856" s="11" t="s">
        <v>2210</v>
      </c>
      <c r="D856" s="6">
        <v>220</v>
      </c>
      <c r="E856" s="6">
        <v>10</v>
      </c>
      <c r="F856" s="12">
        <v>1.4</v>
      </c>
      <c r="G856" s="6">
        <v>4</v>
      </c>
      <c r="H856" s="6"/>
      <c r="I856" s="12"/>
      <c r="J856" s="33"/>
      <c r="K856" s="13">
        <v>18000</v>
      </c>
    </row>
    <row r="857" spans="1:11" ht="31.5" x14ac:dyDescent="0.2">
      <c r="A857" s="4" t="s">
        <v>2211</v>
      </c>
      <c r="B857" s="4" t="s">
        <v>2212</v>
      </c>
      <c r="C857" s="11" t="s">
        <v>2213</v>
      </c>
      <c r="D857" s="6">
        <v>200</v>
      </c>
      <c r="E857" s="6">
        <v>10</v>
      </c>
      <c r="F857" s="12">
        <v>2.2000000000000002</v>
      </c>
      <c r="G857" s="6">
        <v>4</v>
      </c>
      <c r="H857" s="6"/>
      <c r="I857" s="12"/>
      <c r="J857" s="33"/>
      <c r="K857" s="13">
        <v>19900</v>
      </c>
    </row>
    <row r="858" spans="1:11" ht="31.5" x14ac:dyDescent="0.2">
      <c r="A858" s="4" t="s">
        <v>2214</v>
      </c>
      <c r="B858" s="4" t="s">
        <v>2215</v>
      </c>
      <c r="C858" s="11" t="s">
        <v>2216</v>
      </c>
      <c r="D858" s="6">
        <v>200</v>
      </c>
      <c r="E858" s="6">
        <v>10</v>
      </c>
      <c r="F858" s="12">
        <v>6.5</v>
      </c>
      <c r="G858" s="6">
        <v>4</v>
      </c>
      <c r="H858" s="6"/>
      <c r="I858" s="12"/>
      <c r="J858" s="33"/>
      <c r="K858" s="13">
        <v>20000</v>
      </c>
    </row>
    <row r="859" spans="1:11" ht="31.5" x14ac:dyDescent="0.2">
      <c r="A859" s="4" t="s">
        <v>2217</v>
      </c>
      <c r="B859" s="4" t="s">
        <v>2218</v>
      </c>
      <c r="C859" s="11" t="s">
        <v>2219</v>
      </c>
      <c r="D859" s="6">
        <v>200</v>
      </c>
      <c r="E859" s="6">
        <v>10</v>
      </c>
      <c r="F859" s="12">
        <v>6.5</v>
      </c>
      <c r="G859" s="6">
        <v>4</v>
      </c>
      <c r="H859" s="6"/>
      <c r="I859" s="12"/>
      <c r="J859" s="33"/>
      <c r="K859" s="5">
        <v>150</v>
      </c>
    </row>
    <row r="860" spans="1:11" ht="31.5" x14ac:dyDescent="0.2">
      <c r="A860" s="4" t="s">
        <v>2220</v>
      </c>
      <c r="B860" s="4" t="s">
        <v>2221</v>
      </c>
      <c r="C860" s="11" t="s">
        <v>2222</v>
      </c>
      <c r="D860" s="6">
        <v>200</v>
      </c>
      <c r="E860" s="6">
        <v>10</v>
      </c>
      <c r="F860" s="12">
        <v>6.5</v>
      </c>
      <c r="G860" s="6">
        <v>4</v>
      </c>
      <c r="H860" s="6"/>
      <c r="I860" s="12"/>
      <c r="J860" s="33"/>
      <c r="K860" s="13">
        <v>6000</v>
      </c>
    </row>
    <row r="861" spans="1:11" ht="31.5" x14ac:dyDescent="0.2">
      <c r="A861" s="4" t="s">
        <v>2223</v>
      </c>
      <c r="B861" s="4" t="s">
        <v>2224</v>
      </c>
      <c r="C861" s="11" t="s">
        <v>2225</v>
      </c>
      <c r="D861" s="6">
        <v>200</v>
      </c>
      <c r="E861" s="6">
        <v>10</v>
      </c>
      <c r="F861" s="12">
        <v>3.5</v>
      </c>
      <c r="G861" s="6">
        <v>4</v>
      </c>
      <c r="H861" s="6"/>
      <c r="I861" s="12"/>
      <c r="J861" s="33"/>
      <c r="K861" s="13">
        <v>9000</v>
      </c>
    </row>
    <row r="862" spans="1:11" ht="31.5" x14ac:dyDescent="0.2">
      <c r="A862" s="4" t="s">
        <v>2226</v>
      </c>
      <c r="B862" s="4" t="s">
        <v>2227</v>
      </c>
      <c r="C862" s="11" t="s">
        <v>2228</v>
      </c>
      <c r="D862" s="6">
        <v>200</v>
      </c>
      <c r="E862" s="6">
        <v>10</v>
      </c>
      <c r="F862" s="12">
        <v>2.5</v>
      </c>
      <c r="G862" s="6">
        <v>4</v>
      </c>
      <c r="H862" s="6"/>
      <c r="I862" s="12"/>
      <c r="J862" s="33"/>
      <c r="K862" s="13">
        <v>2000</v>
      </c>
    </row>
    <row r="863" spans="1:11" ht="31.5" x14ac:dyDescent="0.2">
      <c r="A863" s="4" t="s">
        <v>2229</v>
      </c>
      <c r="B863" s="4" t="s">
        <v>2230</v>
      </c>
      <c r="C863" s="11" t="s">
        <v>2231</v>
      </c>
      <c r="D863" s="6">
        <v>200</v>
      </c>
      <c r="E863" s="6">
        <v>10</v>
      </c>
      <c r="F863" s="12">
        <v>2.5</v>
      </c>
      <c r="G863" s="6">
        <v>4</v>
      </c>
      <c r="H863" s="6"/>
      <c r="I863" s="12"/>
      <c r="J863" s="33"/>
      <c r="K863" s="13">
        <v>1500</v>
      </c>
    </row>
    <row r="864" spans="1:11" ht="31.5" x14ac:dyDescent="0.2">
      <c r="A864" s="4" t="s">
        <v>2232</v>
      </c>
      <c r="B864" s="4" t="s">
        <v>2233</v>
      </c>
      <c r="C864" s="11" t="s">
        <v>2234</v>
      </c>
      <c r="D864" s="6">
        <v>200</v>
      </c>
      <c r="E864" s="6">
        <v>10</v>
      </c>
      <c r="F864" s="12">
        <v>3.5</v>
      </c>
      <c r="G864" s="6">
        <v>4</v>
      </c>
      <c r="H864" s="6"/>
      <c r="I864" s="12"/>
      <c r="J864" s="33"/>
      <c r="K864" s="13">
        <v>1800</v>
      </c>
    </row>
    <row r="865" spans="1:11" ht="31.5" x14ac:dyDescent="0.2">
      <c r="A865" s="4" t="s">
        <v>2235</v>
      </c>
      <c r="B865" s="4" t="s">
        <v>2236</v>
      </c>
      <c r="C865" s="11" t="s">
        <v>2237</v>
      </c>
      <c r="D865" s="6">
        <v>200</v>
      </c>
      <c r="E865" s="6">
        <v>10</v>
      </c>
      <c r="F865" s="12">
        <v>3.5</v>
      </c>
      <c r="G865" s="6">
        <v>4</v>
      </c>
      <c r="H865" s="6"/>
      <c r="I865" s="12"/>
      <c r="J865" s="33"/>
      <c r="K865" s="13">
        <v>1500</v>
      </c>
    </row>
    <row r="866" spans="1:11" ht="31.5" x14ac:dyDescent="0.2">
      <c r="A866" s="4" t="s">
        <v>2238</v>
      </c>
      <c r="B866" s="4" t="s">
        <v>2239</v>
      </c>
      <c r="C866" s="11" t="s">
        <v>2240</v>
      </c>
      <c r="D866" s="6">
        <v>200</v>
      </c>
      <c r="E866" s="6">
        <v>10</v>
      </c>
      <c r="F866" s="12">
        <v>3.5</v>
      </c>
      <c r="G866" s="6">
        <v>4</v>
      </c>
      <c r="H866" s="6"/>
      <c r="I866" s="12"/>
      <c r="J866" s="33"/>
      <c r="K866" s="13">
        <v>10000</v>
      </c>
    </row>
    <row r="867" spans="1:11" ht="31.5" x14ac:dyDescent="0.2">
      <c r="A867" s="4" t="s">
        <v>2241</v>
      </c>
      <c r="B867" s="4" t="s">
        <v>2242</v>
      </c>
      <c r="C867" s="11" t="s">
        <v>2243</v>
      </c>
      <c r="D867" s="6">
        <v>200</v>
      </c>
      <c r="E867" s="6">
        <v>10</v>
      </c>
      <c r="F867" s="12">
        <v>3.5</v>
      </c>
      <c r="G867" s="6">
        <v>4</v>
      </c>
      <c r="H867" s="6"/>
      <c r="I867" s="12"/>
      <c r="J867" s="33"/>
      <c r="K867" s="13">
        <v>10000</v>
      </c>
    </row>
    <row r="868" spans="1:11" ht="31.5" x14ac:dyDescent="0.2">
      <c r="A868" s="4" t="s">
        <v>2244</v>
      </c>
      <c r="B868" s="4" t="s">
        <v>2245</v>
      </c>
      <c r="C868" s="11" t="s">
        <v>2246</v>
      </c>
      <c r="D868" s="6">
        <v>200</v>
      </c>
      <c r="E868" s="6">
        <v>10</v>
      </c>
      <c r="F868" s="12">
        <v>2.5</v>
      </c>
      <c r="G868" s="6">
        <v>4</v>
      </c>
      <c r="H868" s="6"/>
      <c r="I868" s="12"/>
      <c r="J868" s="33"/>
      <c r="K868" s="13">
        <v>1387200</v>
      </c>
    </row>
    <row r="869" spans="1:11" ht="31.5" x14ac:dyDescent="0.2">
      <c r="A869" s="4" t="s">
        <v>2247</v>
      </c>
      <c r="B869" s="4" t="s">
        <v>2248</v>
      </c>
      <c r="C869" s="11" t="s">
        <v>2249</v>
      </c>
      <c r="D869" s="6">
        <v>200</v>
      </c>
      <c r="E869" s="6">
        <v>10</v>
      </c>
      <c r="F869" s="12">
        <v>3.5</v>
      </c>
      <c r="G869" s="6">
        <v>4</v>
      </c>
      <c r="H869" s="6"/>
      <c r="I869" s="12"/>
      <c r="J869" s="33"/>
      <c r="K869" s="13">
        <v>40000</v>
      </c>
    </row>
    <row r="870" spans="1:11" ht="31.5" x14ac:dyDescent="0.2">
      <c r="A870" s="4" t="s">
        <v>2250</v>
      </c>
      <c r="B870" s="4" t="s">
        <v>2251</v>
      </c>
      <c r="C870" s="11" t="s">
        <v>2252</v>
      </c>
      <c r="D870" s="6">
        <v>200</v>
      </c>
      <c r="E870" s="6">
        <v>10</v>
      </c>
      <c r="F870" s="12">
        <v>6.5</v>
      </c>
      <c r="G870" s="6">
        <v>4</v>
      </c>
      <c r="H870" s="6"/>
      <c r="I870" s="12"/>
      <c r="J870" s="33"/>
      <c r="K870" s="13">
        <v>1000</v>
      </c>
    </row>
    <row r="871" spans="1:11" ht="31.5" x14ac:dyDescent="0.2">
      <c r="A871" s="4" t="s">
        <v>2253</v>
      </c>
      <c r="B871" s="4" t="s">
        <v>2254</v>
      </c>
      <c r="C871" s="11" t="s">
        <v>2255</v>
      </c>
      <c r="D871" s="6">
        <v>180</v>
      </c>
      <c r="E871" s="6">
        <v>10</v>
      </c>
      <c r="F871" s="12">
        <v>1.4</v>
      </c>
      <c r="G871" s="6">
        <v>4</v>
      </c>
      <c r="H871" s="6"/>
      <c r="I871" s="12"/>
      <c r="J871" s="33"/>
      <c r="K871" s="13">
        <v>546000</v>
      </c>
    </row>
    <row r="872" spans="1:11" ht="31.5" x14ac:dyDescent="0.2">
      <c r="A872" s="4" t="s">
        <v>2256</v>
      </c>
      <c r="B872" s="4" t="s">
        <v>2257</v>
      </c>
      <c r="C872" s="11" t="s">
        <v>2258</v>
      </c>
      <c r="D872" s="6">
        <v>200</v>
      </c>
      <c r="E872" s="6">
        <v>10</v>
      </c>
      <c r="F872" s="12">
        <v>6.5</v>
      </c>
      <c r="G872" s="6">
        <v>4</v>
      </c>
      <c r="H872" s="6"/>
      <c r="I872" s="12"/>
      <c r="J872" s="33"/>
      <c r="K872" s="13">
        <v>3500</v>
      </c>
    </row>
    <row r="873" spans="1:11" ht="47.25" x14ac:dyDescent="0.2">
      <c r="A873" s="15"/>
      <c r="B873" s="7" t="s">
        <v>2259</v>
      </c>
      <c r="C873" s="3" t="s">
        <v>2260</v>
      </c>
      <c r="D873" s="15"/>
      <c r="E873" s="15"/>
      <c r="F873" s="15"/>
      <c r="G873" s="15"/>
      <c r="H873" s="15"/>
      <c r="I873" s="15"/>
      <c r="J873" s="33"/>
      <c r="K873" s="10"/>
    </row>
    <row r="874" spans="1:11" ht="31.5" x14ac:dyDescent="0.2">
      <c r="A874" s="4" t="s">
        <v>2261</v>
      </c>
      <c r="B874" s="4" t="s">
        <v>2262</v>
      </c>
      <c r="C874" s="11" t="s">
        <v>2263</v>
      </c>
      <c r="D874" s="6">
        <v>220</v>
      </c>
      <c r="E874" s="6">
        <v>10</v>
      </c>
      <c r="F874" s="34">
        <v>3.5</v>
      </c>
      <c r="G874" s="6">
        <v>5</v>
      </c>
      <c r="H874" s="6"/>
      <c r="I874" s="34"/>
      <c r="J874" s="33"/>
      <c r="K874" s="13">
        <v>508246</v>
      </c>
    </row>
    <row r="875" spans="1:11" ht="31.5" x14ac:dyDescent="0.2">
      <c r="A875" s="4" t="s">
        <v>2264</v>
      </c>
      <c r="B875" s="4" t="s">
        <v>2265</v>
      </c>
      <c r="C875" s="11" t="s">
        <v>2266</v>
      </c>
      <c r="D875" s="6">
        <v>220</v>
      </c>
      <c r="E875" s="6">
        <v>10</v>
      </c>
      <c r="F875" s="34">
        <v>3.5</v>
      </c>
      <c r="G875" s="6">
        <v>5</v>
      </c>
      <c r="H875" s="6"/>
      <c r="I875" s="34"/>
      <c r="J875" s="33"/>
      <c r="K875" s="13">
        <v>49988</v>
      </c>
    </row>
    <row r="876" spans="1:11" ht="31.5" x14ac:dyDescent="0.2">
      <c r="A876" s="4" t="s">
        <v>2267</v>
      </c>
      <c r="B876" s="4" t="s">
        <v>2268</v>
      </c>
      <c r="C876" s="11" t="s">
        <v>2269</v>
      </c>
      <c r="D876" s="6">
        <v>220</v>
      </c>
      <c r="E876" s="6">
        <v>10</v>
      </c>
      <c r="F876" s="34">
        <v>3.5</v>
      </c>
      <c r="G876" s="6">
        <v>5</v>
      </c>
      <c r="H876" s="6"/>
      <c r="I876" s="34"/>
      <c r="J876" s="33"/>
      <c r="K876" s="13">
        <v>210613</v>
      </c>
    </row>
    <row r="877" spans="1:11" ht="31.5" x14ac:dyDescent="0.2">
      <c r="A877" s="4" t="s">
        <v>2270</v>
      </c>
      <c r="B877" s="4" t="s">
        <v>2271</v>
      </c>
      <c r="C877" s="11" t="s">
        <v>2272</v>
      </c>
      <c r="D877" s="6">
        <v>220</v>
      </c>
      <c r="E877" s="6">
        <v>10</v>
      </c>
      <c r="F877" s="34">
        <v>3.5</v>
      </c>
      <c r="G877" s="6">
        <v>5</v>
      </c>
      <c r="H877" s="6"/>
      <c r="I877" s="34"/>
      <c r="J877" s="33"/>
      <c r="K877" s="13">
        <v>1000900</v>
      </c>
    </row>
    <row r="878" spans="1:11" ht="31.5" x14ac:dyDescent="0.2">
      <c r="A878" s="4" t="s">
        <v>2273</v>
      </c>
      <c r="B878" s="4" t="s">
        <v>2274</v>
      </c>
      <c r="C878" s="11" t="s">
        <v>2275</v>
      </c>
      <c r="D878" s="6">
        <v>220</v>
      </c>
      <c r="E878" s="6">
        <v>10</v>
      </c>
      <c r="F878" s="34">
        <v>3.5</v>
      </c>
      <c r="G878" s="6">
        <v>5</v>
      </c>
      <c r="H878" s="6"/>
      <c r="I878" s="34"/>
      <c r="J878" s="33"/>
      <c r="K878" s="13">
        <v>946212</v>
      </c>
    </row>
    <row r="879" spans="1:11" ht="31.5" x14ac:dyDescent="0.2">
      <c r="A879" s="4" t="s">
        <v>2276</v>
      </c>
      <c r="B879" s="4" t="s">
        <v>2277</v>
      </c>
      <c r="C879" s="11" t="s">
        <v>2278</v>
      </c>
      <c r="D879" s="6">
        <v>220</v>
      </c>
      <c r="E879" s="6">
        <v>10</v>
      </c>
      <c r="F879" s="34">
        <v>3.5</v>
      </c>
      <c r="G879" s="6">
        <v>5</v>
      </c>
      <c r="H879" s="6"/>
      <c r="I879" s="34"/>
      <c r="J879" s="33"/>
      <c r="K879" s="13">
        <v>1618868</v>
      </c>
    </row>
    <row r="880" spans="1:11" ht="31.5" x14ac:dyDescent="0.2">
      <c r="A880" s="4" t="s">
        <v>2279</v>
      </c>
      <c r="B880" s="4" t="s">
        <v>2280</v>
      </c>
      <c r="C880" s="11" t="s">
        <v>2281</v>
      </c>
      <c r="D880" s="6">
        <v>220</v>
      </c>
      <c r="E880" s="6">
        <v>10</v>
      </c>
      <c r="F880" s="34">
        <v>3.5</v>
      </c>
      <c r="G880" s="6">
        <v>5</v>
      </c>
      <c r="H880" s="6"/>
      <c r="I880" s="34"/>
      <c r="J880" s="33"/>
      <c r="K880" s="13">
        <v>507559</v>
      </c>
    </row>
    <row r="881" spans="1:11" ht="31.5" x14ac:dyDescent="0.2">
      <c r="A881" s="4" t="s">
        <v>2282</v>
      </c>
      <c r="B881" s="4" t="s">
        <v>2283</v>
      </c>
      <c r="C881" s="11" t="s">
        <v>2284</v>
      </c>
      <c r="D881" s="6">
        <v>220</v>
      </c>
      <c r="E881" s="6">
        <v>10</v>
      </c>
      <c r="F881" s="34">
        <v>3.5</v>
      </c>
      <c r="G881" s="6">
        <v>5</v>
      </c>
      <c r="H881" s="6"/>
      <c r="I881" s="34"/>
      <c r="J881" s="33"/>
      <c r="K881" s="13">
        <v>955957</v>
      </c>
    </row>
    <row r="882" spans="1:11" ht="31.5" x14ac:dyDescent="0.2">
      <c r="A882" s="4" t="s">
        <v>2285</v>
      </c>
      <c r="B882" s="4" t="s">
        <v>2286</v>
      </c>
      <c r="C882" s="11" t="s">
        <v>2287</v>
      </c>
      <c r="D882" s="6">
        <v>220</v>
      </c>
      <c r="E882" s="6">
        <v>10</v>
      </c>
      <c r="F882" s="34">
        <v>3.5</v>
      </c>
      <c r="G882" s="6">
        <v>5</v>
      </c>
      <c r="H882" s="6"/>
      <c r="I882" s="34"/>
      <c r="J882" s="33"/>
      <c r="K882" s="13">
        <v>19835</v>
      </c>
    </row>
    <row r="883" spans="1:11" ht="31.5" x14ac:dyDescent="0.2">
      <c r="A883" s="4" t="s">
        <v>2288</v>
      </c>
      <c r="B883" s="4" t="s">
        <v>2289</v>
      </c>
      <c r="C883" s="11" t="s">
        <v>2290</v>
      </c>
      <c r="D883" s="6">
        <v>220</v>
      </c>
      <c r="E883" s="6">
        <v>10</v>
      </c>
      <c r="F883" s="34">
        <v>3.5</v>
      </c>
      <c r="G883" s="6">
        <v>5</v>
      </c>
      <c r="H883" s="6"/>
      <c r="I883" s="34"/>
      <c r="J883" s="33"/>
      <c r="K883" s="13">
        <v>182524</v>
      </c>
    </row>
    <row r="884" spans="1:11" ht="31.5" x14ac:dyDescent="0.2">
      <c r="A884" s="4" t="s">
        <v>2291</v>
      </c>
      <c r="B884" s="4" t="s">
        <v>2292</v>
      </c>
      <c r="C884" s="11" t="s">
        <v>2293</v>
      </c>
      <c r="D884" s="6">
        <v>220</v>
      </c>
      <c r="E884" s="6">
        <v>10</v>
      </c>
      <c r="F884" s="34">
        <v>3.5</v>
      </c>
      <c r="G884" s="6">
        <v>5</v>
      </c>
      <c r="H884" s="6"/>
      <c r="I884" s="34"/>
      <c r="J884" s="33"/>
      <c r="K884" s="13">
        <v>174957</v>
      </c>
    </row>
    <row r="885" spans="1:11" ht="31.5" x14ac:dyDescent="0.2">
      <c r="A885" s="4" t="s">
        <v>2294</v>
      </c>
      <c r="B885" s="4" t="s">
        <v>2295</v>
      </c>
      <c r="C885" s="11" t="s">
        <v>2296</v>
      </c>
      <c r="D885" s="6">
        <v>220</v>
      </c>
      <c r="E885" s="6">
        <v>10</v>
      </c>
      <c r="F885" s="34">
        <v>3.5</v>
      </c>
      <c r="G885" s="6">
        <v>5</v>
      </c>
      <c r="H885" s="6"/>
      <c r="I885" s="34"/>
      <c r="J885" s="33"/>
      <c r="K885" s="13">
        <v>150307</v>
      </c>
    </row>
    <row r="886" spans="1:11" ht="31.5" x14ac:dyDescent="0.2">
      <c r="A886" s="4" t="s">
        <v>2297</v>
      </c>
      <c r="B886" s="4" t="s">
        <v>2298</v>
      </c>
      <c r="C886" s="11" t="s">
        <v>2299</v>
      </c>
      <c r="D886" s="6">
        <v>220</v>
      </c>
      <c r="E886" s="6">
        <v>10</v>
      </c>
      <c r="F886" s="34">
        <v>3.5</v>
      </c>
      <c r="G886" s="6">
        <v>5</v>
      </c>
      <c r="H886" s="6"/>
      <c r="I886" s="34"/>
      <c r="J886" s="33"/>
      <c r="K886" s="13">
        <v>36574</v>
      </c>
    </row>
    <row r="887" spans="1:11" ht="31.5" x14ac:dyDescent="0.2">
      <c r="A887" s="4" t="s">
        <v>2300</v>
      </c>
      <c r="B887" s="4" t="s">
        <v>2301</v>
      </c>
      <c r="C887" s="11" t="s">
        <v>2302</v>
      </c>
      <c r="D887" s="6">
        <v>220</v>
      </c>
      <c r="E887" s="6">
        <v>10</v>
      </c>
      <c r="F887" s="34">
        <v>3.5</v>
      </c>
      <c r="G887" s="6">
        <v>5</v>
      </c>
      <c r="H887" s="6"/>
      <c r="I887" s="34"/>
      <c r="J887" s="33"/>
      <c r="K887" s="13">
        <v>179658</v>
      </c>
    </row>
    <row r="888" spans="1:11" ht="31.5" x14ac:dyDescent="0.2">
      <c r="A888" s="4" t="s">
        <v>2303</v>
      </c>
      <c r="B888" s="4" t="s">
        <v>2304</v>
      </c>
      <c r="C888" s="11" t="s">
        <v>2305</v>
      </c>
      <c r="D888" s="6">
        <v>220</v>
      </c>
      <c r="E888" s="6">
        <v>10</v>
      </c>
      <c r="F888" s="34">
        <v>3.5</v>
      </c>
      <c r="G888" s="6">
        <v>5</v>
      </c>
      <c r="H888" s="6"/>
      <c r="I888" s="34"/>
      <c r="J888" s="33"/>
      <c r="K888" s="13">
        <v>61109</v>
      </c>
    </row>
    <row r="889" spans="1:11" ht="31.5" x14ac:dyDescent="0.2">
      <c r="A889" s="4" t="s">
        <v>2306</v>
      </c>
      <c r="B889" s="4" t="s">
        <v>2307</v>
      </c>
      <c r="C889" s="11" t="s">
        <v>2308</v>
      </c>
      <c r="D889" s="6">
        <v>220</v>
      </c>
      <c r="E889" s="6">
        <v>10</v>
      </c>
      <c r="F889" s="34">
        <v>3.5</v>
      </c>
      <c r="G889" s="6">
        <v>5</v>
      </c>
      <c r="H889" s="6"/>
      <c r="I889" s="34"/>
      <c r="J889" s="33"/>
      <c r="K889" s="13">
        <v>104905</v>
      </c>
    </row>
    <row r="890" spans="1:11" ht="31.5" x14ac:dyDescent="0.2">
      <c r="A890" s="4" t="s">
        <v>2309</v>
      </c>
      <c r="B890" s="4" t="s">
        <v>2310</v>
      </c>
      <c r="C890" s="11" t="s">
        <v>2311</v>
      </c>
      <c r="D890" s="6">
        <v>220</v>
      </c>
      <c r="E890" s="6">
        <v>10</v>
      </c>
      <c r="F890" s="34">
        <v>3.5</v>
      </c>
      <c r="G890" s="6">
        <v>5</v>
      </c>
      <c r="H890" s="6"/>
      <c r="I890" s="34"/>
      <c r="J890" s="33"/>
      <c r="K890" s="13">
        <v>365277</v>
      </c>
    </row>
    <row r="891" spans="1:11" ht="31.5" x14ac:dyDescent="0.2">
      <c r="A891" s="4" t="s">
        <v>2312</v>
      </c>
      <c r="B891" s="4" t="s">
        <v>2313</v>
      </c>
      <c r="C891" s="11" t="s">
        <v>2314</v>
      </c>
      <c r="D891" s="6">
        <v>220</v>
      </c>
      <c r="E891" s="6">
        <v>10</v>
      </c>
      <c r="F891" s="34">
        <v>3.5</v>
      </c>
      <c r="G891" s="6">
        <v>5</v>
      </c>
      <c r="H891" s="6"/>
      <c r="I891" s="34"/>
      <c r="J891" s="33"/>
      <c r="K891" s="13">
        <v>73491</v>
      </c>
    </row>
    <row r="892" spans="1:11" ht="31.5" x14ac:dyDescent="0.2">
      <c r="A892" s="4" t="s">
        <v>2315</v>
      </c>
      <c r="B892" s="4" t="s">
        <v>2316</v>
      </c>
      <c r="C892" s="11" t="s">
        <v>2317</v>
      </c>
      <c r="D892" s="6">
        <v>220</v>
      </c>
      <c r="E892" s="6">
        <v>10</v>
      </c>
      <c r="F892" s="34">
        <v>3.5</v>
      </c>
      <c r="G892" s="6">
        <v>5</v>
      </c>
      <c r="H892" s="6"/>
      <c r="I892" s="34"/>
      <c r="J892" s="33"/>
      <c r="K892" s="13">
        <v>151224</v>
      </c>
    </row>
    <row r="893" spans="1:11" ht="31.5" x14ac:dyDescent="0.2">
      <c r="A893" s="4" t="s">
        <v>2318</v>
      </c>
      <c r="B893" s="4" t="s">
        <v>2319</v>
      </c>
      <c r="C893" s="11" t="s">
        <v>2320</v>
      </c>
      <c r="D893" s="6">
        <v>220</v>
      </c>
      <c r="E893" s="6">
        <v>10</v>
      </c>
      <c r="F893" s="34">
        <v>3.5</v>
      </c>
      <c r="G893" s="6">
        <v>5</v>
      </c>
      <c r="H893" s="6"/>
      <c r="I893" s="34"/>
      <c r="J893" s="33"/>
      <c r="K893" s="13">
        <v>521317</v>
      </c>
    </row>
    <row r="894" spans="1:11" ht="31.5" x14ac:dyDescent="0.2">
      <c r="A894" s="4" t="s">
        <v>2321</v>
      </c>
      <c r="B894" s="4" t="s">
        <v>2322</v>
      </c>
      <c r="C894" s="11" t="s">
        <v>2323</v>
      </c>
      <c r="D894" s="6">
        <v>220</v>
      </c>
      <c r="E894" s="6">
        <v>10</v>
      </c>
      <c r="F894" s="34">
        <v>3.5</v>
      </c>
      <c r="G894" s="6">
        <v>5</v>
      </c>
      <c r="H894" s="6"/>
      <c r="I894" s="34"/>
      <c r="J894" s="33"/>
      <c r="K894" s="13">
        <v>374105</v>
      </c>
    </row>
    <row r="895" spans="1:11" ht="31.5" x14ac:dyDescent="0.2">
      <c r="A895" s="4" t="s">
        <v>2324</v>
      </c>
      <c r="B895" s="4" t="s">
        <v>2325</v>
      </c>
      <c r="C895" s="11" t="s">
        <v>2326</v>
      </c>
      <c r="D895" s="6">
        <v>220</v>
      </c>
      <c r="E895" s="6">
        <v>10</v>
      </c>
      <c r="F895" s="34">
        <v>3.5</v>
      </c>
      <c r="G895" s="6">
        <v>5</v>
      </c>
      <c r="H895" s="6"/>
      <c r="I895" s="34"/>
      <c r="J895" s="33"/>
      <c r="K895" s="13">
        <v>133224</v>
      </c>
    </row>
    <row r="896" spans="1:11" ht="31.5" x14ac:dyDescent="0.2">
      <c r="A896" s="4" t="s">
        <v>2327</v>
      </c>
      <c r="B896" s="4" t="s">
        <v>2328</v>
      </c>
      <c r="C896" s="11" t="s">
        <v>2329</v>
      </c>
      <c r="D896" s="6">
        <v>220</v>
      </c>
      <c r="E896" s="6">
        <v>10</v>
      </c>
      <c r="F896" s="34">
        <v>3.5</v>
      </c>
      <c r="G896" s="6">
        <v>5</v>
      </c>
      <c r="H896" s="6"/>
      <c r="I896" s="34"/>
      <c r="J896" s="33"/>
      <c r="K896" s="13">
        <v>184244</v>
      </c>
    </row>
    <row r="897" spans="1:11" ht="31.5" x14ac:dyDescent="0.2">
      <c r="A897" s="4" t="s">
        <v>2330</v>
      </c>
      <c r="B897" s="4" t="s">
        <v>2331</v>
      </c>
      <c r="C897" s="11" t="s">
        <v>2332</v>
      </c>
      <c r="D897" s="6">
        <v>220</v>
      </c>
      <c r="E897" s="6">
        <v>10</v>
      </c>
      <c r="F897" s="34">
        <v>3.5</v>
      </c>
      <c r="G897" s="6">
        <v>5</v>
      </c>
      <c r="H897" s="6"/>
      <c r="I897" s="34"/>
      <c r="J897" s="33"/>
      <c r="K897" s="13">
        <v>166702</v>
      </c>
    </row>
    <row r="898" spans="1:11" ht="31.5" x14ac:dyDescent="0.2">
      <c r="A898" s="4" t="s">
        <v>2333</v>
      </c>
      <c r="B898" s="4" t="s">
        <v>2334</v>
      </c>
      <c r="C898" s="11" t="s">
        <v>2335</v>
      </c>
      <c r="D898" s="6">
        <v>220</v>
      </c>
      <c r="E898" s="6">
        <v>10</v>
      </c>
      <c r="F898" s="34">
        <v>3.5</v>
      </c>
      <c r="G898" s="6">
        <v>5</v>
      </c>
      <c r="H898" s="6"/>
      <c r="I898" s="34"/>
      <c r="J898" s="33"/>
      <c r="K898" s="13">
        <v>50446</v>
      </c>
    </row>
    <row r="899" spans="1:11" ht="31.5" x14ac:dyDescent="0.2">
      <c r="A899" s="4" t="s">
        <v>2336</v>
      </c>
      <c r="B899" s="4" t="s">
        <v>2337</v>
      </c>
      <c r="C899" s="11" t="s">
        <v>2338</v>
      </c>
      <c r="D899" s="6">
        <v>220</v>
      </c>
      <c r="E899" s="6">
        <v>10</v>
      </c>
      <c r="F899" s="34">
        <v>3.5</v>
      </c>
      <c r="G899" s="6">
        <v>5</v>
      </c>
      <c r="H899" s="6"/>
      <c r="I899" s="34"/>
      <c r="J899" s="33"/>
      <c r="K899" s="13">
        <v>86332</v>
      </c>
    </row>
    <row r="900" spans="1:11" ht="31.5" x14ac:dyDescent="0.2">
      <c r="A900" s="25" t="s">
        <v>2339</v>
      </c>
      <c r="B900" s="25" t="s">
        <v>2340</v>
      </c>
      <c r="C900" s="24" t="s">
        <v>2341</v>
      </c>
      <c r="D900" s="26">
        <v>220</v>
      </c>
      <c r="E900" s="26">
        <v>10</v>
      </c>
      <c r="F900" s="35">
        <v>3.5</v>
      </c>
      <c r="G900" s="26">
        <v>5</v>
      </c>
      <c r="H900" s="26"/>
      <c r="I900" s="35"/>
      <c r="J900" s="37"/>
      <c r="K900" s="27">
        <v>499762</v>
      </c>
    </row>
  </sheetData>
  <autoFilter ref="A4:K900" xr:uid="{00000000-0001-0000-0000-000000000000}"/>
  <mergeCells count="8">
    <mergeCell ref="J2:J3"/>
    <mergeCell ref="K2:K3"/>
    <mergeCell ref="C2:C3"/>
    <mergeCell ref="B2:B3"/>
    <mergeCell ref="A2:A3"/>
    <mergeCell ref="D2:D3"/>
    <mergeCell ref="E2:G2"/>
    <mergeCell ref="H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CM_TT13_2021_gốc</vt:lpstr>
      <vt:lpstr>NC_TT13_2021</vt:lpstr>
      <vt:lpstr>Danh mục</vt:lpstr>
      <vt:lpstr>Table 1</vt:lpstr>
      <vt:lpstr>'Danh mục'!Print_Area</vt:lpstr>
      <vt:lpstr>NC_TT13_2021!Print_Area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Nhung</cp:lastModifiedBy>
  <cp:lastPrinted>2024-10-28T04:39:30Z</cp:lastPrinted>
  <dcterms:created xsi:type="dcterms:W3CDTF">2021-09-06T22:47:10Z</dcterms:created>
  <dcterms:modified xsi:type="dcterms:W3CDTF">2025-04-24T07:42:26Z</dcterms:modified>
</cp:coreProperties>
</file>